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관련\계약현황공개\2025년\"/>
    </mc:Choice>
  </mc:AlternateContent>
  <xr:revisionPtr revIDLastSave="0" documentId="13_ncr:1_{DBE6668F-4C3D-4424-9D38-423D2C68D1A5}" xr6:coauthVersionLast="36" xr6:coauthVersionMax="36" xr10:uidLastSave="{00000000-0000-0000-0000-000000000000}"/>
  <bookViews>
    <workbookView xWindow="0" yWindow="0" windowWidth="28800" windowHeight="1239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F9" i="6" l="1"/>
  <c r="C16" i="9"/>
  <c r="F8" i="6"/>
  <c r="F12" i="6" l="1"/>
  <c r="F11" i="6"/>
  <c r="F7" i="6"/>
  <c r="F6" i="6"/>
  <c r="F5" i="6"/>
  <c r="E5" i="8" l="1"/>
  <c r="E12" i="8"/>
  <c r="C5" i="8" l="1"/>
  <c r="H16" i="6" l="1"/>
  <c r="H4" i="6" l="1"/>
  <c r="H5" i="6"/>
  <c r="B9" i="9" l="1"/>
  <c r="H9" i="6"/>
  <c r="H6" i="6"/>
  <c r="H7" i="6"/>
  <c r="H10" i="6"/>
  <c r="H11" i="6"/>
  <c r="H12" i="6"/>
  <c r="H13" i="6"/>
  <c r="H8" i="6"/>
  <c r="H15" i="6" l="1"/>
  <c r="F17" i="6" l="1"/>
  <c r="H17" i="6" s="1"/>
  <c r="H14" i="6" l="1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145" i="8"/>
  <c r="E206" i="9" s="1"/>
  <c r="C145" i="8"/>
  <c r="F206" i="9" s="1"/>
  <c r="E138" i="8"/>
  <c r="E196" i="9" s="1"/>
  <c r="C138" i="8"/>
  <c r="F196" i="9" s="1"/>
  <c r="E131" i="8"/>
  <c r="E186" i="9" s="1"/>
  <c r="C131" i="8"/>
  <c r="F186" i="9" s="1"/>
  <c r="E124" i="8"/>
  <c r="E176" i="9" s="1"/>
  <c r="C124" i="8"/>
  <c r="F176" i="9" s="1"/>
  <c r="E117" i="8"/>
  <c r="E166" i="9" s="1"/>
  <c r="C117" i="8"/>
  <c r="F166" i="9" s="1"/>
  <c r="D139" i="9" l="1"/>
  <c r="B139" i="9"/>
  <c r="D136" i="9"/>
  <c r="C136" i="9"/>
  <c r="B136" i="9"/>
  <c r="B133" i="9"/>
  <c r="E96" i="8"/>
  <c r="E136" i="9" s="1"/>
  <c r="E89" i="8"/>
  <c r="C96" i="8"/>
  <c r="F136" i="9" s="1"/>
  <c r="D19" i="9"/>
  <c r="B19" i="9"/>
  <c r="D16" i="9"/>
  <c r="B16" i="9"/>
  <c r="B13" i="9"/>
  <c r="B23" i="9"/>
  <c r="E16" i="9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10" i="8"/>
  <c r="E156" i="9" s="1"/>
  <c r="C110" i="8"/>
  <c r="F156" i="9" s="1"/>
  <c r="E103" i="8"/>
  <c r="E146" i="9" s="1"/>
  <c r="C103" i="8"/>
  <c r="F146" i="9" s="1"/>
  <c r="D79" i="9" l="1"/>
  <c r="B79" i="9"/>
  <c r="D76" i="9"/>
  <c r="C76" i="9"/>
  <c r="B76" i="9"/>
  <c r="B73" i="9"/>
  <c r="E54" i="8"/>
  <c r="E76" i="9" s="1"/>
  <c r="C54" i="8"/>
  <c r="F76" i="9" s="1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9" i="8"/>
  <c r="F126" i="9" s="1"/>
  <c r="E82" i="8"/>
  <c r="C82" i="8"/>
  <c r="F116" i="9" s="1"/>
  <c r="E75" i="8"/>
  <c r="C75" i="8"/>
  <c r="F106" i="9" s="1"/>
  <c r="E68" i="8"/>
  <c r="C68" i="8"/>
  <c r="F96" i="9" s="1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B53" i="9" l="1"/>
  <c r="E61" i="8"/>
  <c r="E86" i="9" s="1"/>
  <c r="C61" i="8"/>
  <c r="F86" i="9" s="1"/>
  <c r="E47" i="8"/>
  <c r="E66" i="9" s="1"/>
  <c r="C47" i="8"/>
  <c r="F66" i="9" s="1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<sst xmlns="http://schemas.openxmlformats.org/spreadsheetml/2006/main" count="1167" uniqueCount="298">
  <si>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</si>
  <si>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</si>
  <si>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</si>
  <si>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</si>
  <si>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</si>
  <si>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</si>
  <si>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</si>
  <si>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</si>
  <si>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</si>
  <si>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</si>
  <si>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</si>
  <si>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</si>
  <si>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</si>
  <si>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</si>
  <si>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</si>
  <si>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</si>
  <si>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</si>
  <si>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</si>
  <si>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</si>
  <si>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</si>
  <si>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</si>
  <si>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</si>
  <si>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</si>
  <si>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</si>
  <si>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</si>
  <si>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</si>
  <si>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</si>
  <si>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</si>
  <si>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</si>
  <si>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</si>
  <si>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</si>
  <si>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</si>
  <si>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</si>
  <si>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</si>
  <si>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</si>
  <si>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</si>
  <si>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</si>
  <si>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</si>
  <si>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</si>
  <si>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</si>
  <si>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</si>
  <si>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</si>
  <si>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</si>
  <si>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</si>
  <si>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</si>
  <si>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</si>
  <si>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</si>
  <si>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</si>
  <si>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</si>
  <si>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</si>
  <si>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</si>
  <si>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</si>
  <si>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</si>
  <si>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</si>
  <si>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</si>
  <si>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</si>
  <si>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</si>
  <si>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</si>
  <si>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</si>
  <si>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</si>
  <si>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</si>
  <si>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</si>
  <si>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</si>
  <si>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</si>
  <si>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</si>
  <si>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</si>
  <si>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</si>
  <si>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</si>
  <si>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</si>
  <si>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</si>
  <si>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</si>
  <si>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</si>
  <si>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</si>
  <si>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</si>
  <si>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</si>
  <si>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</si>
  <si>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</si>
  <si>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</si>
  <si>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</si>
  <si>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</si>
  <si>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</si>
  <si>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</si>
  <si>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</si>
  <si>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</si>
  <si>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</si>
  <si>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</si>
  <si>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</si>
  <si>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</si>
  <si>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</si>
  <si>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</si>
  <si>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</si>
  <si>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</si>
  <si>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</si>
  <si>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</si>
  <si>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</si>
  <si>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</si>
  <si>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</si>
  <si>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</si>
  <si>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</si>
  <si>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</si>
  <si>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</si>
  <si>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</si>
  <si>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</si>
  <si>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분당서현청소년수련관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</si>
  <si>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</si>
  <si>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</si>
  <si>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</si>
  <si>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</si>
  <si>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</si>
  <si>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지방자치단체를 당사자로 하는 계약에 관한 법률 시행령 제25조1항에 의한 수의계약</t>
    <phoneticPr fontId="6" type="noConversion"/>
  </si>
  <si>
    <t>연락처</t>
    <phoneticPr fontId="6" type="noConversion"/>
  </si>
  <si>
    <t>㈜행복도시락 성남점</t>
  </si>
  <si>
    <t>㈜행복도시락 성남점</t>
    <phoneticPr fontId="29" type="noConversion"/>
  </si>
  <si>
    <t>2022.09.23.</t>
    <phoneticPr fontId="6" type="noConversion"/>
  </si>
  <si>
    <t>-</t>
    <phoneticPr fontId="6" type="noConversion"/>
  </si>
  <si>
    <t>-</t>
    <phoneticPr fontId="6" type="noConversion"/>
  </si>
  <si>
    <t>성남시 수정구 양지동 262</t>
  </si>
  <si>
    <t>㈜위드</t>
  </si>
  <si>
    <t>성남시 분당구 서현로255번길 1(서현동)현정빌딩 2층 20</t>
  </si>
  <si>
    <t>2022. 하반기 시설물 정기안전점검 실시</t>
    <phoneticPr fontId="6" type="noConversion"/>
  </si>
  <si>
    <t>2022.09.29.</t>
    <phoneticPr fontId="6" type="noConversion"/>
  </si>
  <si>
    <t>2022.09.29.~10.28.</t>
    <phoneticPr fontId="6" type="noConversion"/>
  </si>
  <si>
    <t>시설물안전연구원㈜</t>
  </si>
  <si>
    <t>박연형</t>
    <phoneticPr fontId="6" type="noConversion"/>
  </si>
  <si>
    <t>최명란</t>
    <phoneticPr fontId="6" type="noConversion"/>
  </si>
  <si>
    <t>2022.09.23.~10.07.</t>
    <phoneticPr fontId="6" type="noConversion"/>
  </si>
  <si>
    <t>2022.10.05.</t>
    <phoneticPr fontId="6" type="noConversion"/>
  </si>
  <si>
    <t>강의실 책상 구입</t>
    <phoneticPr fontId="6" type="noConversion"/>
  </si>
  <si>
    <t>자산취득</t>
    <phoneticPr fontId="6" type="noConversion"/>
  </si>
  <si>
    <t>-</t>
    <phoneticPr fontId="6" type="noConversion"/>
  </si>
  <si>
    <t>성남시 중원구 광명로 115 205호(성남동, 동부주택브리앙뜨)</t>
    <phoneticPr fontId="6" type="noConversion"/>
  </si>
  <si>
    <t>수의 1인 견적</t>
    <phoneticPr fontId="6" type="noConversion"/>
  </si>
  <si>
    <t>2023.01.01.~12.31.</t>
    <phoneticPr fontId="6" type="noConversion"/>
  </si>
  <si>
    <t>신도종합서비스</t>
    <phoneticPr fontId="6" type="noConversion"/>
  </si>
  <si>
    <t>경기도 성남시 분당구 장미로100번길 9-1(야탑동, 1층)</t>
  </si>
  <si>
    <t>2022.12.22.</t>
    <phoneticPr fontId="6" type="noConversion"/>
  </si>
  <si>
    <t>성남시 분당구 야탑ㅂ동 166 목련주공아파트종합상가지하1호</t>
    <phoneticPr fontId="6" type="noConversion"/>
  </si>
  <si>
    <t>계약현황</t>
    <phoneticPr fontId="6" type="noConversion"/>
  </si>
  <si>
    <t>방과후아카데미 복합기 임대</t>
    <phoneticPr fontId="6" type="noConversion"/>
  </si>
  <si>
    <t>소액수의</t>
    <phoneticPr fontId="6" type="noConversion"/>
  </si>
  <si>
    <t>2022.12.27.</t>
    <phoneticPr fontId="6" type="noConversion"/>
  </si>
  <si>
    <t>작은도서관 프린터기 임차 계약</t>
    <phoneticPr fontId="6" type="noConversion"/>
  </si>
  <si>
    <t>승강기 유지관리</t>
    <phoneticPr fontId="6" type="noConversion"/>
  </si>
  <si>
    <t>계약기간</t>
    <phoneticPr fontId="6" type="noConversion"/>
  </si>
  <si>
    <t>오티스엘리베이터</t>
    <phoneticPr fontId="6" type="noConversion"/>
  </si>
  <si>
    <t>경기도 성남시 분당구 대왕판교로 373(백현동 2층)</t>
    <phoneticPr fontId="6" type="noConversion"/>
  </si>
  <si>
    <t>계약현황</t>
    <phoneticPr fontId="6" type="noConversion"/>
  </si>
  <si>
    <t>2022.12.21.</t>
    <phoneticPr fontId="6" type="noConversion"/>
  </si>
  <si>
    <t>공개경쟁</t>
    <phoneticPr fontId="6" type="noConversion"/>
  </si>
  <si>
    <t>주식회사 레인보우</t>
    <phoneticPr fontId="6" type="noConversion"/>
  </si>
  <si>
    <t>성남시 수정구 위례서일로 12, 402호(창곡동, 우남 이타워프라자)</t>
    <phoneticPr fontId="6" type="noConversion"/>
  </si>
  <si>
    <t>방역소독</t>
    <phoneticPr fontId="6" type="noConversion"/>
  </si>
  <si>
    <t>2022.12.30.</t>
    <phoneticPr fontId="6" type="noConversion"/>
  </si>
  <si>
    <t>삼우개발</t>
    <phoneticPr fontId="6" type="noConversion"/>
  </si>
  <si>
    <t>성남시 중원구 원터로105번길 12(성남동)</t>
    <phoneticPr fontId="6" type="noConversion"/>
  </si>
  <si>
    <t>김영빈</t>
    <phoneticPr fontId="6" type="noConversion"/>
  </si>
  <si>
    <t>조익서</t>
    <phoneticPr fontId="6" type="noConversion"/>
  </si>
  <si>
    <t>시설관리용역</t>
    <phoneticPr fontId="6" type="noConversion"/>
  </si>
  <si>
    <t>2022년 청소년방과후아카데미 위탁급식 계약(단가계약)</t>
    <phoneticPr fontId="6" type="noConversion"/>
  </si>
  <si>
    <t>강승임</t>
    <phoneticPr fontId="6" type="noConversion"/>
  </si>
  <si>
    <t>김혜숙</t>
    <phoneticPr fontId="6" type="noConversion"/>
  </si>
  <si>
    <t>양정희,나봉선</t>
    <phoneticPr fontId="6" type="noConversion"/>
  </si>
  <si>
    <t>본부계약</t>
    <phoneticPr fontId="6" type="noConversion"/>
  </si>
  <si>
    <t>2개월에 1번
(짝수달)</t>
    <phoneticPr fontId="6" type="noConversion"/>
  </si>
  <si>
    <t>수의 1인 견적</t>
    <phoneticPr fontId="6" type="noConversion"/>
  </si>
  <si>
    <t>이게임스타</t>
    <phoneticPr fontId="29" type="noConversion"/>
  </si>
  <si>
    <t>삼우개발</t>
  </si>
  <si>
    <t>2024.01.01.~12.31.</t>
    <phoneticPr fontId="6" type="noConversion"/>
  </si>
  <si>
    <t>㈜산업전기관리공사</t>
  </si>
  <si>
    <t>2023.12.26.</t>
    <phoneticPr fontId="6" type="noConversion"/>
  </si>
  <si>
    <t>케이티</t>
  </si>
  <si>
    <t>2024년 보안 시스템 위탁관리</t>
    <phoneticPr fontId="6" type="noConversion"/>
  </si>
  <si>
    <t>2024. 방역 · 소독</t>
    <phoneticPr fontId="6" type="noConversion"/>
  </si>
  <si>
    <t>2023.12.28.</t>
    <phoneticPr fontId="6" type="noConversion"/>
  </si>
  <si>
    <t>성남시 중원구 원터로105번길 12(성남동)</t>
    <phoneticPr fontId="6" type="noConversion"/>
  </si>
  <si>
    <t>김영섭</t>
    <phoneticPr fontId="6" type="noConversion"/>
  </si>
  <si>
    <t>남궁범</t>
    <phoneticPr fontId="6" type="noConversion"/>
  </si>
  <si>
    <t>㈜산업전기관리공사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</si>
  <si>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</si>
  <si>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</si>
  <si>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</si>
  <si>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</si>
  <si>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자산취득</t>
    <phoneticPr fontId="6" type="noConversion"/>
  </si>
  <si>
    <t>낙찰률</t>
    <phoneticPr fontId="6" type="noConversion"/>
  </si>
  <si>
    <t>서울지방조달청장</t>
    <phoneticPr fontId="6" type="noConversion"/>
  </si>
  <si>
    <t>-</t>
    <phoneticPr fontId="6" type="noConversion"/>
  </si>
  <si>
    <t>세부내용</t>
    <phoneticPr fontId="6" type="noConversion"/>
  </si>
  <si>
    <t>2024.12.31.</t>
    <phoneticPr fontId="6" type="noConversion"/>
  </si>
  <si>
    <t>2024.12.18.</t>
    <phoneticPr fontId="6" type="noConversion"/>
  </si>
  <si>
    <t>2025.01.01.~12.31.</t>
    <phoneticPr fontId="6" type="noConversion"/>
  </si>
  <si>
    <t>㈜한화엘리베이터</t>
  </si>
  <si>
    <t>2025년 보안 및 근태 설비 위탁관리</t>
    <phoneticPr fontId="6" type="noConversion"/>
  </si>
  <si>
    <t>서울시 중구 세종대로 7길 25(순화동, 삼성생명에스원 빌딩)</t>
  </si>
  <si>
    <t>2025년 인터넷망 신청</t>
    <phoneticPr fontId="6" type="noConversion"/>
  </si>
  <si>
    <t>2024.12.26.</t>
    <phoneticPr fontId="6" type="noConversion"/>
  </si>
  <si>
    <t>경기도 성남시 분당구 불정로 90(정자동)</t>
  </si>
  <si>
    <t>2025년 인터넷전화 신청</t>
    <phoneticPr fontId="6" type="noConversion"/>
  </si>
  <si>
    <t xml:space="preserve">2025년 복합기 위탁관리 </t>
    <phoneticPr fontId="6" type="noConversion"/>
  </si>
  <si>
    <t>2024.12.22.</t>
    <phoneticPr fontId="6" type="noConversion"/>
  </si>
  <si>
    <t>신도종합서비스</t>
  </si>
  <si>
    <t>2025년 청소년방과후아카데미 복합기 위탁관리</t>
    <phoneticPr fontId="6" type="noConversion"/>
  </si>
  <si>
    <t>박애경</t>
    <phoneticPr fontId="6" type="noConversion"/>
  </si>
  <si>
    <t>대</t>
    <phoneticPr fontId="6" type="noConversion"/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</si>
  <si>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</si>
  <si>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</si>
  <si>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</si>
  <si>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</si>
  <si>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</si>
  <si>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</si>
  <si>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</si>
  <si>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</si>
  <si>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</si>
  <si>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</si>
  <si>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2025.01.01.</t>
  </si>
  <si>
    <t>2025.01.01.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</si>
  <si>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</si>
  <si>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</si>
  <si>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</si>
  <si>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</si>
  <si>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</si>
  <si>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</si>
  <si>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</si>
  <si>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</si>
  <si>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</si>
  <si>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</si>
  <si>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</si>
  <si>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</si>
  <si>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</si>
  <si>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2025.01.21.</t>
    <phoneticPr fontId="6" type="noConversion"/>
  </si>
  <si>
    <t>2025.02.01.</t>
    <phoneticPr fontId="6" type="noConversion"/>
  </si>
  <si>
    <t>경기도 광주시 밭말길 2-33(목현동)</t>
  </si>
  <si>
    <t>이게임스타</t>
  </si>
  <si>
    <t>염경학</t>
    <phoneticPr fontId="6" type="noConversion"/>
  </si>
  <si>
    <t>김명근</t>
    <phoneticPr fontId="6" type="noConversion"/>
  </si>
  <si>
    <t>정연탁</t>
    <phoneticPr fontId="6" type="noConversion"/>
  </si>
  <si>
    <t>우성은</t>
    <phoneticPr fontId="6" type="noConversion"/>
  </si>
  <si>
    <t>4월</t>
    <phoneticPr fontId="6" type="noConversion"/>
  </si>
  <si>
    <t>서현유스센터</t>
    <phoneticPr fontId="6" type="noConversion"/>
  </si>
  <si>
    <t>물품 발주계획(4월)</t>
    <phoneticPr fontId="6" type="noConversion"/>
  </si>
  <si>
    <t>공사 발주계획(4월)</t>
    <phoneticPr fontId="6" type="noConversion"/>
  </si>
  <si>
    <t>용역 발주계획(4월)</t>
    <phoneticPr fontId="6" type="noConversion"/>
  </si>
  <si>
    <t>2025.03.31.</t>
    <phoneticPr fontId="6" type="noConversion"/>
  </si>
  <si>
    <t>2025.04.02.</t>
    <phoneticPr fontId="6" type="noConversion"/>
  </si>
  <si>
    <t>노후 특고압반 변압기 구입</t>
    <phoneticPr fontId="6" type="noConversion"/>
  </si>
  <si>
    <t>200kw</t>
    <phoneticPr fontId="6" type="noConversion"/>
  </si>
  <si>
    <t>윤재옥</t>
    <phoneticPr fontId="6" type="noConversion"/>
  </si>
  <si>
    <t>031-729-9412</t>
    <phoneticPr fontId="6" type="noConversion"/>
  </si>
  <si>
    <t>250kw</t>
    <phoneticPr fontId="6" type="noConversion"/>
  </si>
  <si>
    <t>4월</t>
  </si>
  <si>
    <t>2025. 미래융합디자인플레이스 로봇·드론 프로그램 운영</t>
  </si>
  <si>
    <t>수의</t>
  </si>
  <si>
    <t>서현유스센터</t>
  </si>
  <si>
    <t>서상아</t>
  </si>
  <si>
    <t>031-729-9454</t>
  </si>
  <si>
    <t>수의계약(조달)</t>
    <phoneticPr fontId="6" type="noConversion"/>
  </si>
  <si>
    <t>수의</t>
    <phoneticPr fontId="6" type="noConversion"/>
  </si>
  <si>
    <t>임흥국</t>
    <phoneticPr fontId="6" type="noConversion"/>
  </si>
  <si>
    <t>031-729-9416</t>
    <phoneticPr fontId="6" type="noConversion"/>
  </si>
  <si>
    <t>탁구장 냉난방기 구입(스탠드형)</t>
  </si>
  <si>
    <t>40평형</t>
  </si>
  <si>
    <t>대</t>
  </si>
  <si>
    <t>임흥국</t>
  </si>
  <si>
    <t>031-729-9416</t>
  </si>
  <si>
    <t>2025. 상반기 시설물 정기안전점검</t>
    <phoneticPr fontId="6" type="noConversion"/>
  </si>
  <si>
    <t>2025.03.31.</t>
    <phoneticPr fontId="6" type="noConversion"/>
  </si>
  <si>
    <t>2025.04.02.</t>
    <phoneticPr fontId="6" type="noConversion"/>
  </si>
  <si>
    <t>(연중)위생설비 위탁관리</t>
  </si>
  <si>
    <t>코웨이㈜</t>
  </si>
  <si>
    <t>(연중)전기설비 위탁관리</t>
  </si>
  <si>
    <t>(연중)승강기설비 위탁관리</t>
  </si>
  <si>
    <t>(연중)소방설비 위탁관리</t>
  </si>
  <si>
    <t>경기소방전기㈜</t>
  </si>
  <si>
    <t>(연중)보안 및 근태 설비 위탁관리</t>
  </si>
  <si>
    <t>(연중)인터넷망 신청</t>
  </si>
  <si>
    <t>(연중)인터넷 전화 신청</t>
  </si>
  <si>
    <t xml:space="preserve">(연중)복합기 위탁관리 </t>
  </si>
  <si>
    <t>(연중)청소년방과후아카데미 복합기 위탁관리</t>
  </si>
  <si>
    <t>(연중)청소년방과후아카데미 위탁급식</t>
  </si>
  <si>
    <t>(연중)시설관리용역</t>
  </si>
  <si>
    <t>(연중)청소년문화놀이터 노래방 부스 렌탈</t>
  </si>
  <si>
    <t>(연중)청소년문화놀이터 오락기 렌탈</t>
  </si>
  <si>
    <t>2025.04.01.</t>
    <phoneticPr fontId="6" type="noConversion"/>
  </si>
  <si>
    <t>옥외 광고물[벽체LED간판] 제작</t>
    <phoneticPr fontId="6" type="noConversion"/>
  </si>
  <si>
    <t>2025.03.21.</t>
    <phoneticPr fontId="6" type="noConversion"/>
  </si>
  <si>
    <t>2025.03.20.</t>
    <phoneticPr fontId="6" type="noConversion"/>
  </si>
  <si>
    <t>2025.03.21.~2025.10.31.</t>
    <phoneticPr fontId="6" type="noConversion"/>
  </si>
  <si>
    <t>2025. 조경수목 및 병해충 방제관리</t>
    <phoneticPr fontId="6" type="noConversion"/>
  </si>
  <si>
    <t>강서농원</t>
    <phoneticPr fontId="6" type="noConversion"/>
  </si>
  <si>
    <t>경기도 성남시 수정구</t>
    <phoneticPr fontId="6" type="noConversion"/>
  </si>
  <si>
    <t>2025.03.24.~2025.04.19.</t>
    <phoneticPr fontId="6" type="noConversion"/>
  </si>
  <si>
    <t>동성애드</t>
    <phoneticPr fontId="6" type="noConversion"/>
  </si>
  <si>
    <t>경기도 성남시 수정구</t>
    <phoneticPr fontId="6" type="noConversion"/>
  </si>
  <si>
    <t>2025.04.19.</t>
    <phoneticPr fontId="6" type="noConversion"/>
  </si>
  <si>
    <t>2025.10.31.</t>
    <phoneticPr fontId="6" type="noConversion"/>
  </si>
  <si>
    <t>2025년 위험성평가 실시 계획</t>
  </si>
  <si>
    <t>윤재옥</t>
  </si>
  <si>
    <t>031-729-9412</t>
  </si>
  <si>
    <t>계약율(%)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</si>
</sst>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</numFmts>
  <fonts count="44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3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1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85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left" vertical="center" shrinkToFit="1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49" xfId="11" applyFont="1" applyFill="1" applyBorder="1" applyAlignment="1">
      <alignment horizontal="center" vertical="center" shrinkToFit="1"/>
    </xf>
    <xf numFmtId="179" fontId="10" fillId="0" borderId="49" xfId="12" applyNumberFormat="1" applyFont="1" applyFill="1" applyBorder="1" applyAlignment="1">
      <alignment vertical="center" wrapText="1"/>
    </xf>
    <xf numFmtId="41" fontId="10" fillId="4" borderId="49" xfId="1" applyFont="1" applyFill="1" applyBorder="1" applyAlignment="1" applyProtection="1">
      <alignment horizontal="center" vertical="center"/>
    </xf>
    <xf numFmtId="49" fontId="10" fillId="4" borderId="49" xfId="0" applyNumberFormat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3" xfId="0" applyNumberFormat="1" applyFont="1" applyBorder="1" applyAlignment="1">
      <alignment horizontal="right" vertical="center" shrinkToFit="1"/>
    </xf>
    <xf numFmtId="0" fontId="19" fillId="0" borderId="63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21" fillId="0" borderId="64" xfId="0" applyFont="1" applyBorder="1" applyAlignment="1">
      <alignment horizontal="center" vertical="center" shrinkToFit="1"/>
    </xf>
    <xf numFmtId="41" fontId="10" fillId="4" borderId="30" xfId="0" applyNumberFormat="1" applyFont="1" applyFill="1" applyBorder="1" applyAlignment="1" applyProtection="1">
      <alignment horizontal="center" vertical="center"/>
    </xf>
    <xf numFmtId="0" fontId="26" fillId="0" borderId="34" xfId="11" applyFont="1" applyFill="1" applyBorder="1" applyAlignment="1">
      <alignment horizontal="center" vertical="center" shrinkToFit="1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shrinkToFit="1"/>
    </xf>
    <xf numFmtId="49" fontId="35" fillId="0" borderId="0" xfId="0" applyNumberFormat="1" applyFont="1"/>
    <xf numFmtId="0" fontId="36" fillId="0" borderId="4" xfId="0" applyFont="1" applyBorder="1" applyAlignment="1">
      <alignment horizontal="center" vertical="center" shrinkToFit="1"/>
    </xf>
    <xf numFmtId="0" fontId="37" fillId="0" borderId="4" xfId="0" applyFont="1" applyBorder="1" applyAlignment="1">
      <alignment horizontal="center" vertical="center" wrapText="1"/>
    </xf>
    <xf numFmtId="0" fontId="38" fillId="0" borderId="0" xfId="0" applyFont="1"/>
    <xf numFmtId="0" fontId="14" fillId="0" borderId="65" xfId="0" applyFont="1" applyBorder="1" applyAlignment="1">
      <alignment horizontal="center" vertical="center" shrinkToFit="1"/>
    </xf>
    <xf numFmtId="0" fontId="21" fillId="0" borderId="66" xfId="0" applyFont="1" applyBorder="1" applyAlignment="1">
      <alignment horizontal="center" vertical="center" shrinkToFit="1"/>
    </xf>
    <xf numFmtId="3" fontId="19" fillId="0" borderId="65" xfId="0" applyNumberFormat="1" applyFont="1" applyBorder="1" applyAlignment="1">
      <alignment horizontal="right" vertical="center" shrinkToFit="1"/>
    </xf>
    <xf numFmtId="0" fontId="20" fillId="0" borderId="10" xfId="0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shrinkToFit="1"/>
    </xf>
    <xf numFmtId="0" fontId="14" fillId="0" borderId="68" xfId="0" applyFont="1" applyBorder="1" applyAlignment="1">
      <alignment horizontal="center" vertical="center" shrinkToFit="1"/>
    </xf>
    <xf numFmtId="49" fontId="10" fillId="4" borderId="34" xfId="0" applyNumberFormat="1" applyFont="1" applyFill="1" applyBorder="1" applyAlignment="1" applyProtection="1">
      <alignment horizontal="center" vertical="center"/>
    </xf>
    <xf numFmtId="41" fontId="10" fillId="4" borderId="34" xfId="1" applyFont="1" applyFill="1" applyBorder="1" applyAlignment="1" applyProtection="1">
      <alignment horizontal="center" vertical="center"/>
    </xf>
    <xf numFmtId="0" fontId="32" fillId="4" borderId="72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26" fillId="0" borderId="70" xfId="11" applyFont="1" applyFill="1" applyBorder="1" applyAlignment="1">
      <alignment horizontal="center" vertical="center" shrinkToFit="1"/>
    </xf>
    <xf numFmtId="179" fontId="10" fillId="0" borderId="70" xfId="12" applyNumberFormat="1" applyFont="1" applyFill="1" applyBorder="1" applyAlignment="1">
      <alignment vertical="center" wrapText="1"/>
    </xf>
    <xf numFmtId="38" fontId="26" fillId="0" borderId="70" xfId="2" applyNumberFormat="1" applyFont="1" applyFill="1" applyBorder="1" applyAlignment="1">
      <alignment horizontal="center" vertical="center"/>
    </xf>
    <xf numFmtId="178" fontId="26" fillId="0" borderId="70" xfId="0" applyNumberFormat="1" applyFont="1" applyFill="1" applyBorder="1" applyAlignment="1">
      <alignment horizontal="center" vertical="center"/>
    </xf>
    <xf numFmtId="177" fontId="10" fillId="0" borderId="70" xfId="0" applyNumberFormat="1" applyFont="1" applyFill="1" applyBorder="1" applyAlignment="1">
      <alignment horizontal="center" vertical="center"/>
    </xf>
    <xf numFmtId="177" fontId="10" fillId="0" borderId="71" xfId="0" applyNumberFormat="1" applyFont="1" applyFill="1" applyBorder="1" applyAlignment="1">
      <alignment horizontal="center" vertical="center" shrinkToFit="1"/>
    </xf>
    <xf numFmtId="0" fontId="32" fillId="4" borderId="74" xfId="11" applyFont="1" applyFill="1" applyBorder="1" applyAlignment="1">
      <alignment horizontal="center" vertical="center" shrinkToFit="1"/>
    </xf>
    <xf numFmtId="0" fontId="10" fillId="4" borderId="75" xfId="0" applyNumberFormat="1" applyFont="1" applyFill="1" applyBorder="1" applyAlignment="1" applyProtection="1">
      <alignment horizontal="center" vertical="center"/>
    </xf>
    <xf numFmtId="0" fontId="10" fillId="4" borderId="76" xfId="0" applyNumberFormat="1" applyFont="1" applyFill="1" applyBorder="1" applyAlignment="1" applyProtection="1">
      <alignment horizontal="center" vertical="center"/>
    </xf>
    <xf numFmtId="0" fontId="10" fillId="4" borderId="77" xfId="0" applyNumberFormat="1" applyFont="1" applyFill="1" applyBorder="1" applyAlignment="1" applyProtection="1">
      <alignment horizontal="center" vertical="center"/>
    </xf>
    <xf numFmtId="177" fontId="10" fillId="0" borderId="49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70" xfId="0" applyNumberFormat="1" applyFont="1" applyFill="1" applyBorder="1" applyAlignment="1" applyProtection="1">
      <alignment horizontal="center" vertical="center"/>
    </xf>
    <xf numFmtId="41" fontId="10" fillId="4" borderId="70" xfId="1" applyFont="1" applyFill="1" applyBorder="1" applyAlignment="1" applyProtection="1">
      <alignment horizontal="center" vertical="center"/>
    </xf>
    <xf numFmtId="177" fontId="10" fillId="0" borderId="70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177" fontId="10" fillId="4" borderId="69" xfId="0" applyNumberFormat="1" applyFont="1" applyFill="1" applyBorder="1" applyAlignment="1">
      <alignment horizontal="left" vertical="center" shrinkToFit="1"/>
    </xf>
    <xf numFmtId="177" fontId="10" fillId="0" borderId="69" xfId="0" applyNumberFormat="1" applyFont="1" applyFill="1" applyBorder="1" applyAlignment="1">
      <alignment horizontal="left" vertical="center" shrinkToFit="1"/>
    </xf>
    <xf numFmtId="180" fontId="39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42" fillId="0" borderId="0" xfId="0" applyFont="1"/>
    <xf numFmtId="177" fontId="10" fillId="0" borderId="34" xfId="0" applyNumberFormat="1" applyFont="1" applyFill="1" applyBorder="1" applyAlignment="1">
      <alignment horizontal="left" vertical="center" shrinkToFit="1"/>
    </xf>
    <xf numFmtId="0" fontId="0" fillId="0" borderId="0" xfId="0" applyFont="1"/>
    <xf numFmtId="0" fontId="39" fillId="4" borderId="33" xfId="0" applyFont="1" applyFill="1" applyBorder="1" applyAlignment="1">
      <alignment horizontal="center" vertical="center" shrinkToFit="1"/>
    </xf>
    <xf numFmtId="0" fontId="39" fillId="4" borderId="34" xfId="0" applyFont="1" applyFill="1" applyBorder="1" applyAlignment="1">
      <alignment horizontal="center" vertical="center" shrinkToFit="1"/>
    </xf>
    <xf numFmtId="0" fontId="41" fillId="0" borderId="34" xfId="23069" applyFont="1" applyBorder="1" applyAlignment="1">
      <alignment horizontal="center" vertical="center" shrinkToFit="1"/>
    </xf>
    <xf numFmtId="0" fontId="39" fillId="4" borderId="34" xfId="1" quotePrefix="1" applyNumberFormat="1" applyFont="1" applyFill="1" applyBorder="1" applyAlignment="1">
      <alignment horizontal="center" vertical="center" shrinkToFit="1"/>
    </xf>
    <xf numFmtId="41" fontId="39" fillId="4" borderId="34" xfId="1" applyFont="1" applyFill="1" applyBorder="1" applyAlignment="1">
      <alignment horizontal="center" vertical="center" shrinkToFit="1"/>
    </xf>
    <xf numFmtId="0" fontId="43" fillId="4" borderId="34" xfId="0" applyFont="1" applyFill="1" applyBorder="1" applyAlignment="1">
      <alignment horizontal="center" vertical="center" shrinkToFit="1"/>
    </xf>
    <xf numFmtId="0" fontId="39" fillId="4" borderId="35" xfId="0" applyFont="1" applyFill="1" applyBorder="1" applyAlignment="1">
      <alignment horizontal="center" vertical="center" shrinkToFit="1"/>
    </xf>
    <xf numFmtId="180" fontId="39" fillId="4" borderId="70" xfId="0" applyNumberFormat="1" applyFont="1" applyFill="1" applyBorder="1" applyAlignment="1">
      <alignment horizontal="center" vertical="center" shrinkToFit="1"/>
    </xf>
    <xf numFmtId="0" fontId="39" fillId="4" borderId="30" xfId="0" applyFont="1" applyFill="1" applyBorder="1" applyAlignment="1">
      <alignment horizontal="center" vertical="center" shrinkToFit="1"/>
    </xf>
    <xf numFmtId="0" fontId="22" fillId="0" borderId="70" xfId="0" applyFont="1" applyFill="1" applyBorder="1" applyAlignment="1">
      <alignment horizontal="center" vertical="center"/>
    </xf>
    <xf numFmtId="0" fontId="39" fillId="4" borderId="69" xfId="0" applyFont="1" applyFill="1" applyBorder="1" applyAlignment="1">
      <alignment horizontal="center" vertical="center" shrinkToFit="1"/>
    </xf>
    <xf numFmtId="0" fontId="39" fillId="4" borderId="70" xfId="0" applyFont="1" applyFill="1" applyBorder="1" applyAlignment="1">
      <alignment horizontal="center" vertical="center" shrinkToFit="1"/>
    </xf>
    <xf numFmtId="0" fontId="41" fillId="0" borderId="70" xfId="23069" applyFont="1" applyBorder="1" applyAlignment="1">
      <alignment horizontal="center" vertical="center" shrinkToFit="1"/>
    </xf>
    <xf numFmtId="0" fontId="39" fillId="4" borderId="70" xfId="1" quotePrefix="1" applyNumberFormat="1" applyFont="1" applyFill="1" applyBorder="1" applyAlignment="1">
      <alignment horizontal="center" vertical="center" shrinkToFit="1"/>
    </xf>
    <xf numFmtId="41" fontId="39" fillId="4" borderId="70" xfId="1" applyFont="1" applyFill="1" applyBorder="1" applyAlignment="1">
      <alignment horizontal="center" vertical="center" shrinkToFit="1"/>
    </xf>
    <xf numFmtId="0" fontId="43" fillId="4" borderId="70" xfId="0" applyFont="1" applyFill="1" applyBorder="1" applyAlignment="1">
      <alignment horizontal="center" vertical="center" shrinkToFit="1"/>
    </xf>
    <xf numFmtId="0" fontId="39" fillId="4" borderId="71" xfId="0" applyFont="1" applyFill="1" applyBorder="1" applyAlignment="1">
      <alignment horizontal="center" vertical="center" shrinkToFit="1"/>
    </xf>
    <xf numFmtId="0" fontId="39" fillId="4" borderId="31" xfId="0" applyFont="1" applyFill="1" applyBorder="1" applyAlignment="1">
      <alignment horizontal="center" vertical="center" shrinkToFit="1"/>
    </xf>
    <xf numFmtId="0" fontId="22" fillId="0" borderId="30" xfId="0" applyFont="1" applyFill="1" applyBorder="1" applyAlignment="1">
      <alignment horizontal="center" vertical="center"/>
    </xf>
    <xf numFmtId="0" fontId="41" fillId="0" borderId="30" xfId="23069" applyFont="1" applyBorder="1" applyAlignment="1">
      <alignment horizontal="center" vertical="center" shrinkToFit="1"/>
    </xf>
    <xf numFmtId="0" fontId="39" fillId="4" borderId="30" xfId="1" quotePrefix="1" applyNumberFormat="1" applyFont="1" applyFill="1" applyBorder="1" applyAlignment="1">
      <alignment horizontal="center" vertical="center" shrinkToFit="1"/>
    </xf>
    <xf numFmtId="41" fontId="39" fillId="4" borderId="30" xfId="1" applyFont="1" applyFill="1" applyBorder="1" applyAlignment="1">
      <alignment horizontal="center" vertical="center" shrinkToFit="1"/>
    </xf>
    <xf numFmtId="0" fontId="43" fillId="4" borderId="30" xfId="0" applyFont="1" applyFill="1" applyBorder="1" applyAlignment="1">
      <alignment horizontal="center" vertical="center" shrinkToFit="1"/>
    </xf>
    <xf numFmtId="0" fontId="39" fillId="4" borderId="32" xfId="0" applyFont="1" applyFill="1" applyBorder="1" applyAlignment="1">
      <alignment horizontal="center" vertical="center" shrinkToFit="1"/>
    </xf>
    <xf numFmtId="0" fontId="27" fillId="0" borderId="32" xfId="0" applyFont="1" applyFill="1" applyBorder="1" applyAlignment="1">
      <alignment horizontal="center" vertical="center" wrapText="1"/>
    </xf>
    <xf numFmtId="177" fontId="28" fillId="0" borderId="15" xfId="0" applyNumberFormat="1" applyFont="1" applyFill="1" applyBorder="1" applyAlignment="1">
      <alignment horizontal="center" vertical="center" shrinkToFit="1"/>
    </xf>
    <xf numFmtId="41" fontId="22" fillId="0" borderId="34" xfId="1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180" fontId="39" fillId="4" borderId="30" xfId="0" applyNumberFormat="1" applyFont="1" applyFill="1" applyBorder="1" applyAlignment="1">
      <alignment horizontal="center" vertical="center" shrinkToFit="1"/>
    </xf>
    <xf numFmtId="0" fontId="22" fillId="0" borderId="29" xfId="0" applyFont="1" applyFill="1" applyBorder="1" applyAlignment="1">
      <alignment horizontal="center" vertical="center"/>
    </xf>
    <xf numFmtId="180" fontId="39" fillId="4" borderId="29" xfId="0" applyNumberFormat="1" applyFont="1" applyFill="1" applyBorder="1" applyAlignment="1">
      <alignment horizontal="center" vertical="center" shrinkToFit="1"/>
    </xf>
    <xf numFmtId="177" fontId="22" fillId="0" borderId="29" xfId="0" applyNumberFormat="1" applyFont="1" applyFill="1" applyBorder="1" applyAlignment="1">
      <alignment horizontal="right" vertical="center"/>
    </xf>
    <xf numFmtId="0" fontId="22" fillId="0" borderId="29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2" xfId="0" applyFont="1" applyBorder="1" applyAlignment="1">
      <alignment horizontal="center" vertical="center" shrinkToFit="1"/>
    </xf>
    <xf numFmtId="0" fontId="19" fillId="0" borderId="73" xfId="0" applyFont="1" applyBorder="1" applyAlignment="1">
      <alignment horizontal="center" vertical="center" shrinkToFit="1"/>
    </xf>
    <xf numFmtId="0" fontId="19" fillId="0" borderId="67" xfId="0" applyFont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59" xfId="0" applyFont="1" applyBorder="1" applyAlignment="1">
      <alignment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14" fontId="14" fillId="0" borderId="56" xfId="0" quotePrefix="1" applyNumberFormat="1" applyFont="1" applyBorder="1" applyAlignment="1">
      <alignment horizontal="center"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9" fontId="16" fillId="0" borderId="5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0" fontId="14" fillId="0" borderId="59" xfId="0" applyFont="1" applyBorder="1" applyAlignment="1">
      <alignment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56" xfId="0" quotePrefix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  <xf numFmtId="176" fontId="39" fillId="4" borderId="29" xfId="11485" quotePrefix="1" applyNumberFormat="1" applyFont="1" applyFill="1" applyBorder="1" applyAlignment="1">
      <alignment horizontal="center" vertical="center" shrinkToFit="1"/>
    </xf>
    <xf numFmtId="0" fontId="22" fillId="3" borderId="78" xfId="0" applyFont="1" applyFill="1" applyBorder="1" applyAlignment="1">
      <alignment horizontal="center" vertical="center"/>
    </xf>
    <xf numFmtId="0" fontId="22" fillId="3" borderId="79" xfId="0" applyFont="1" applyFill="1" applyBorder="1" applyAlignment="1">
      <alignment horizontal="center" vertical="center" wrapText="1"/>
    </xf>
    <xf numFmtId="0" fontId="22" fillId="3" borderId="79" xfId="0" applyFont="1" applyFill="1" applyBorder="1" applyAlignment="1">
      <alignment horizontal="center" vertical="center"/>
    </xf>
    <xf numFmtId="176" fontId="22" fillId="3" borderId="79" xfId="0" applyNumberFormat="1" applyFont="1" applyFill="1" applyBorder="1" applyAlignment="1">
      <alignment horizontal="center" vertical="center" wrapText="1"/>
    </xf>
    <xf numFmtId="0" fontId="22" fillId="3" borderId="79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/>
    </xf>
    <xf numFmtId="177" fontId="22" fillId="0" borderId="30" xfId="0" applyNumberFormat="1" applyFont="1" applyFill="1" applyBorder="1" applyAlignment="1">
      <alignment horizontal="right" vertical="center"/>
    </xf>
    <xf numFmtId="38" fontId="39" fillId="4" borderId="30" xfId="34552" quotePrefix="1" applyNumberFormat="1" applyFont="1" applyFill="1" applyBorder="1" applyAlignment="1">
      <alignment horizontal="center" vertical="center" shrinkToFit="1"/>
    </xf>
    <xf numFmtId="0" fontId="22" fillId="0" borderId="30" xfId="0" applyFont="1" applyFill="1" applyBorder="1" applyAlignment="1">
      <alignment horizontal="center" vertical="center" wrapText="1"/>
    </xf>
    <xf numFmtId="177" fontId="22" fillId="0" borderId="34" xfId="0" applyNumberFormat="1" applyFont="1" applyFill="1" applyBorder="1" applyAlignment="1">
      <alignment horizontal="right" vertical="center"/>
    </xf>
    <xf numFmtId="176" fontId="39" fillId="4" borderId="34" xfId="11485" quotePrefix="1" applyNumberFormat="1" applyFont="1" applyFill="1" applyBorder="1" applyAlignment="1">
      <alignment horizontal="center" vertical="center" shrinkToFit="1"/>
    </xf>
    <xf numFmtId="0" fontId="22" fillId="3" borderId="80" xfId="0" applyFont="1" applyFill="1" applyBorder="1" applyAlignment="1">
      <alignment horizontal="center" vertical="center"/>
    </xf>
    <xf numFmtId="41" fontId="22" fillId="0" borderId="32" xfId="1" applyFont="1" applyFill="1" applyBorder="1" applyAlignment="1">
      <alignment horizontal="center" vertical="center" wrapText="1"/>
    </xf>
    <xf numFmtId="0" fontId="22" fillId="0" borderId="33" xfId="0" applyFont="1" applyFill="1" applyBorder="1" applyAlignment="1">
      <alignment horizontal="center" vertical="center"/>
    </xf>
    <xf numFmtId="41" fontId="22" fillId="0" borderId="35" xfId="1" applyFont="1" applyFill="1" applyBorder="1" applyAlignment="1">
      <alignment horizontal="center" vertical="center" wrapText="1"/>
    </xf>
    <xf numFmtId="177" fontId="10" fillId="0" borderId="71" xfId="0" applyNumberFormat="1" applyFont="1" applyFill="1" applyBorder="1" applyAlignment="1">
      <alignment horizontal="left" vertical="center" shrinkToFit="1"/>
    </xf>
    <xf numFmtId="0" fontId="26" fillId="4" borderId="70" xfId="11" applyFont="1" applyFill="1" applyBorder="1" applyAlignment="1">
      <alignment horizontal="center" vertical="center" shrinkToFit="1"/>
    </xf>
    <xf numFmtId="177" fontId="10" fillId="0" borderId="30" xfId="0" applyNumberFormat="1" applyFont="1" applyFill="1" applyBorder="1" applyAlignment="1">
      <alignment horizontal="center" vertical="center"/>
    </xf>
    <xf numFmtId="49" fontId="10" fillId="4" borderId="35" xfId="0" applyNumberFormat="1" applyFont="1" applyFill="1" applyBorder="1" applyAlignment="1" applyProtection="1">
      <alignment horizontal="center" vertical="center"/>
    </xf>
    <xf numFmtId="0" fontId="10" fillId="4" borderId="83" xfId="0" applyNumberFormat="1" applyFont="1" applyFill="1" applyBorder="1" applyAlignment="1" applyProtection="1">
      <alignment horizontal="center" vertical="center"/>
    </xf>
    <xf numFmtId="177" fontId="10" fillId="0" borderId="81" xfId="0" applyNumberFormat="1" applyFont="1" applyFill="1" applyBorder="1" applyAlignment="1">
      <alignment horizontal="left" vertical="center" shrinkToFit="1"/>
    </xf>
    <xf numFmtId="0" fontId="26" fillId="0" borderId="81" xfId="11" applyFont="1" applyFill="1" applyBorder="1" applyAlignment="1">
      <alignment horizontal="center" vertical="center" shrinkToFit="1"/>
    </xf>
    <xf numFmtId="179" fontId="10" fillId="0" borderId="81" xfId="12" applyNumberFormat="1" applyFont="1" applyFill="1" applyBorder="1" applyAlignment="1">
      <alignment vertical="center" wrapText="1"/>
    </xf>
    <xf numFmtId="49" fontId="10" fillId="4" borderId="81" xfId="0" applyNumberFormat="1" applyFont="1" applyFill="1" applyBorder="1" applyAlignment="1" applyProtection="1">
      <alignment horizontal="center" vertical="center"/>
    </xf>
    <xf numFmtId="41" fontId="10" fillId="4" borderId="81" xfId="1" applyFont="1" applyFill="1" applyBorder="1" applyAlignment="1" applyProtection="1">
      <alignment horizontal="center" vertical="center"/>
    </xf>
    <xf numFmtId="49" fontId="10" fillId="4" borderId="82" xfId="0" applyNumberFormat="1" applyFont="1" applyFill="1" applyBorder="1" applyAlignment="1" applyProtection="1">
      <alignment horizontal="center" vertical="center"/>
    </xf>
    <xf numFmtId="0" fontId="22" fillId="0" borderId="69" xfId="0" applyFont="1" applyFill="1" applyBorder="1" applyAlignment="1">
      <alignment horizontal="center" vertical="center"/>
    </xf>
    <xf numFmtId="177" fontId="22" fillId="0" borderId="70" xfId="0" applyNumberFormat="1" applyFont="1" applyFill="1" applyBorder="1" applyAlignment="1">
      <alignment horizontal="right" vertical="center"/>
    </xf>
    <xf numFmtId="38" fontId="39" fillId="4" borderId="70" xfId="34552" quotePrefix="1" applyNumberFormat="1" applyFont="1" applyFill="1" applyBorder="1" applyAlignment="1">
      <alignment horizontal="center" vertical="center" shrinkToFit="1"/>
    </xf>
    <xf numFmtId="0" fontId="22" fillId="0" borderId="70" xfId="0" applyFont="1" applyFill="1" applyBorder="1" applyAlignment="1">
      <alignment horizontal="center" vertical="center" wrapText="1"/>
    </xf>
    <xf numFmtId="41" fontId="22" fillId="0" borderId="71" xfId="1" applyFont="1" applyFill="1" applyBorder="1" applyAlignment="1">
      <alignment horizontal="center" vertical="center" wrapText="1"/>
    </xf>
    <xf numFmtId="0" fontId="5" fillId="4" borderId="72" xfId="11" applyFont="1" applyFill="1" applyBorder="1" applyAlignment="1">
      <alignment horizontal="center" vertical="center" shrinkToFit="1"/>
    </xf>
    <xf numFmtId="14" fontId="14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3" fontId="14" fillId="0" borderId="10" xfId="0" applyNumberFormat="1" applyFont="1" applyBorder="1" applyAlignment="1">
      <alignment horizontal="center" vertical="center" wrapText="1"/>
    </xf>
    <xf numFmtId="9" fontId="14" fillId="0" borderId="51" xfId="0" applyNumberFormat="1" applyFont="1" applyBorder="1" applyAlignment="1">
      <alignment horizontal="center" vertical="center" wrapText="1"/>
    </xf>
    <xf numFmtId="14" fontId="14" fillId="0" borderId="11" xfId="0" applyNumberFormat="1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3" fontId="14" fillId="0" borderId="11" xfId="0" applyNumberFormat="1" applyFont="1" applyBorder="1" applyAlignment="1">
      <alignment horizontal="center" vertical="center" wrapText="1"/>
    </xf>
    <xf numFmtId="9" fontId="14" fillId="0" borderId="52" xfId="0" applyNumberFormat="1" applyFont="1" applyBorder="1" applyAlignment="1">
      <alignment horizontal="center" vertical="center" wrapText="1"/>
    </xf>
    <xf numFmtId="177" fontId="10" fillId="0" borderId="33" xfId="0" applyNumberFormat="1" applyFont="1" applyFill="1" applyBorder="1" applyAlignment="1">
      <alignment horizontal="left" vertical="center" shrinkToFit="1"/>
    </xf>
    <xf numFmtId="178" fontId="26" fillId="0" borderId="34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center" vertical="center" shrinkToFit="1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tabSelected="1" zoomScale="85" zoomScaleNormal="85" workbookViewId="0">
      <selection activeCell="F22" sqref="F22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3" customFormat="1" ht="33" customHeight="1" thickBot="1">
      <c r="A1" s="185" t="s">
        <v>238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1:12" ht="24.95" customHeight="1" thickBot="1">
      <c r="A2" s="49" t="s">
        <v>67</v>
      </c>
      <c r="B2" s="50" t="s">
        <v>48</v>
      </c>
      <c r="C2" s="50" t="s">
        <v>68</v>
      </c>
      <c r="D2" s="50" t="s">
        <v>69</v>
      </c>
      <c r="E2" s="50" t="s">
        <v>70</v>
      </c>
      <c r="F2" s="50" t="s">
        <v>71</v>
      </c>
      <c r="G2" s="50" t="s">
        <v>72</v>
      </c>
      <c r="H2" s="50" t="s">
        <v>73</v>
      </c>
      <c r="I2" s="51" t="s">
        <v>49</v>
      </c>
      <c r="J2" s="51" t="s">
        <v>74</v>
      </c>
      <c r="K2" s="51" t="s">
        <v>75</v>
      </c>
      <c r="L2" s="52" t="s">
        <v>1</v>
      </c>
    </row>
    <row r="3" spans="1:12" s="148" customFormat="1" ht="30" customHeight="1" thickTop="1">
      <c r="A3" s="161">
        <v>2025</v>
      </c>
      <c r="B3" s="158" t="s">
        <v>236</v>
      </c>
      <c r="C3" s="160" t="s">
        <v>243</v>
      </c>
      <c r="D3" s="162" t="s">
        <v>254</v>
      </c>
      <c r="E3" s="163" t="s">
        <v>244</v>
      </c>
      <c r="F3" s="164">
        <v>1</v>
      </c>
      <c r="G3" s="162" t="s">
        <v>202</v>
      </c>
      <c r="H3" s="165">
        <v>19170</v>
      </c>
      <c r="I3" s="166" t="s">
        <v>237</v>
      </c>
      <c r="J3" s="166" t="s">
        <v>245</v>
      </c>
      <c r="K3" s="166" t="s">
        <v>246</v>
      </c>
      <c r="L3" s="167"/>
    </row>
    <row r="4" spans="1:12" s="148" customFormat="1" ht="30" customHeight="1">
      <c r="A4" s="168">
        <v>2025</v>
      </c>
      <c r="B4" s="180" t="s">
        <v>236</v>
      </c>
      <c r="C4" s="169" t="s">
        <v>243</v>
      </c>
      <c r="D4" s="159" t="s">
        <v>254</v>
      </c>
      <c r="E4" s="170" t="s">
        <v>247</v>
      </c>
      <c r="F4" s="171">
        <v>1</v>
      </c>
      <c r="G4" s="159" t="s">
        <v>202</v>
      </c>
      <c r="H4" s="172">
        <v>24130</v>
      </c>
      <c r="I4" s="173" t="s">
        <v>237</v>
      </c>
      <c r="J4" s="173" t="s">
        <v>245</v>
      </c>
      <c r="K4" s="173" t="s">
        <v>246</v>
      </c>
      <c r="L4" s="174"/>
    </row>
    <row r="5" spans="1:12" s="148" customFormat="1" ht="30" customHeight="1" thickBot="1">
      <c r="A5" s="151">
        <v>2025</v>
      </c>
      <c r="B5" s="143" t="s">
        <v>248</v>
      </c>
      <c r="C5" s="144" t="s">
        <v>258</v>
      </c>
      <c r="D5" s="152" t="s">
        <v>250</v>
      </c>
      <c r="E5" s="153" t="s">
        <v>259</v>
      </c>
      <c r="F5" s="154">
        <v>1</v>
      </c>
      <c r="G5" s="152" t="s">
        <v>260</v>
      </c>
      <c r="H5" s="155">
        <v>4990</v>
      </c>
      <c r="I5" s="156" t="s">
        <v>251</v>
      </c>
      <c r="J5" s="156" t="s">
        <v>261</v>
      </c>
      <c r="K5" s="156" t="s">
        <v>262</v>
      </c>
      <c r="L5" s="157"/>
    </row>
    <row r="6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I19" sqref="I19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186" t="s">
        <v>90</v>
      </c>
      <c r="B1" s="186"/>
      <c r="C1" s="186"/>
      <c r="D1" s="186"/>
      <c r="E1" s="186"/>
      <c r="F1" s="186"/>
      <c r="G1" s="186"/>
      <c r="H1" s="186"/>
      <c r="I1" s="186"/>
    </row>
    <row r="2" spans="1:9" ht="26.25" thickBot="1">
      <c r="A2" s="187"/>
      <c r="B2" s="187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38" t="s">
        <v>4</v>
      </c>
      <c r="B3" s="236" t="s">
        <v>5</v>
      </c>
      <c r="C3" s="236" t="s">
        <v>76</v>
      </c>
      <c r="D3" s="236" t="s">
        <v>92</v>
      </c>
      <c r="E3" s="232" t="s">
        <v>94</v>
      </c>
      <c r="F3" s="233"/>
      <c r="G3" s="232" t="s">
        <v>95</v>
      </c>
      <c r="H3" s="233"/>
      <c r="I3" s="234" t="s">
        <v>91</v>
      </c>
    </row>
    <row r="4" spans="1:9" ht="28.5" customHeight="1" thickBot="1">
      <c r="A4" s="239"/>
      <c r="B4" s="237"/>
      <c r="C4" s="237"/>
      <c r="D4" s="237"/>
      <c r="E4" s="28" t="s">
        <v>93</v>
      </c>
      <c r="F4" s="28" t="s">
        <v>186</v>
      </c>
      <c r="G4" s="28" t="s">
        <v>93</v>
      </c>
      <c r="H4" s="28" t="s">
        <v>186</v>
      </c>
      <c r="I4" s="235"/>
    </row>
    <row r="5" spans="1:9" s="83" customFormat="1" ht="28.5" customHeight="1" thickTop="1" thickBot="1">
      <c r="A5" s="29"/>
      <c r="B5" s="48" t="s">
        <v>98</v>
      </c>
      <c r="C5" s="30"/>
      <c r="D5" s="30"/>
      <c r="E5" s="53"/>
      <c r="F5" s="147"/>
      <c r="G5" s="53"/>
      <c r="H5" s="147"/>
      <c r="I5" s="176"/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"/>
  <sheetViews>
    <sheetView zoomScale="90" zoomScaleNormal="90" workbookViewId="0">
      <selection activeCell="H15" sqref="H15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0" customWidth="1"/>
    <col min="6" max="6" width="12.44140625" style="71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185" t="s">
        <v>240</v>
      </c>
      <c r="B1" s="185"/>
      <c r="C1" s="185"/>
      <c r="D1" s="185"/>
      <c r="E1" s="185"/>
      <c r="F1" s="185"/>
      <c r="G1" s="185"/>
      <c r="H1" s="185"/>
      <c r="I1" s="185"/>
    </row>
    <row r="2" spans="1:13" s="83" customFormat="1" ht="25.5" customHeight="1">
      <c r="A2" s="241" t="s">
        <v>67</v>
      </c>
      <c r="B2" s="242" t="s">
        <v>48</v>
      </c>
      <c r="C2" s="243" t="s">
        <v>64</v>
      </c>
      <c r="D2" s="243" t="s">
        <v>0</v>
      </c>
      <c r="E2" s="244" t="s">
        <v>65</v>
      </c>
      <c r="F2" s="245" t="s">
        <v>49</v>
      </c>
      <c r="G2" s="243" t="s">
        <v>50</v>
      </c>
      <c r="H2" s="243" t="s">
        <v>110</v>
      </c>
      <c r="I2" s="252" t="s">
        <v>1</v>
      </c>
      <c r="J2" s="8"/>
      <c r="K2" s="9"/>
      <c r="L2" s="8"/>
    </row>
    <row r="3" spans="1:13" s="83" customFormat="1" ht="27" customHeight="1">
      <c r="A3" s="246">
        <v>2025</v>
      </c>
      <c r="B3" s="180" t="s">
        <v>248</v>
      </c>
      <c r="C3" s="169" t="s">
        <v>249</v>
      </c>
      <c r="D3" s="169" t="s">
        <v>250</v>
      </c>
      <c r="E3" s="247">
        <v>3600</v>
      </c>
      <c r="F3" s="248" t="s">
        <v>251</v>
      </c>
      <c r="G3" s="249" t="s">
        <v>252</v>
      </c>
      <c r="H3" s="249" t="s">
        <v>253</v>
      </c>
      <c r="I3" s="253"/>
      <c r="J3" s="8"/>
      <c r="K3" s="9"/>
      <c r="L3" s="8"/>
      <c r="M3" s="150"/>
    </row>
    <row r="4" spans="1:13" s="83" customFormat="1" ht="27" customHeight="1">
      <c r="A4" s="267">
        <v>2025</v>
      </c>
      <c r="B4" s="158" t="s">
        <v>248</v>
      </c>
      <c r="C4" s="160" t="s">
        <v>294</v>
      </c>
      <c r="D4" s="160" t="s">
        <v>250</v>
      </c>
      <c r="E4" s="268">
        <v>2700</v>
      </c>
      <c r="F4" s="269" t="s">
        <v>251</v>
      </c>
      <c r="G4" s="270" t="s">
        <v>295</v>
      </c>
      <c r="H4" s="270" t="s">
        <v>296</v>
      </c>
      <c r="I4" s="271"/>
      <c r="J4" s="8"/>
      <c r="K4" s="9"/>
      <c r="L4" s="8"/>
      <c r="M4" s="150"/>
    </row>
    <row r="5" spans="1:13" s="83" customFormat="1" ht="27" customHeight="1" thickBot="1">
      <c r="A5" s="254">
        <v>2025</v>
      </c>
      <c r="B5" s="143" t="s">
        <v>236</v>
      </c>
      <c r="C5" s="144" t="s">
        <v>263</v>
      </c>
      <c r="D5" s="144" t="s">
        <v>255</v>
      </c>
      <c r="E5" s="250">
        <v>2662</v>
      </c>
      <c r="F5" s="251" t="s">
        <v>237</v>
      </c>
      <c r="G5" s="145" t="s">
        <v>256</v>
      </c>
      <c r="H5" s="145" t="s">
        <v>257</v>
      </c>
      <c r="I5" s="255"/>
      <c r="J5" s="8"/>
      <c r="K5" s="9"/>
      <c r="L5" s="8"/>
      <c r="M5" s="150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"/>
  <sheetViews>
    <sheetView zoomScale="90" zoomScaleNormal="90" workbookViewId="0">
      <selection activeCell="D17" sqref="D17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1"/>
    <col min="11" max="11" width="11.6640625" style="9" customWidth="1"/>
    <col min="12" max="12" width="11.33203125" style="8" bestFit="1" customWidth="1"/>
  </cols>
  <sheetData>
    <row r="1" spans="1:13" ht="26.25" thickBot="1">
      <c r="A1" s="185" t="s">
        <v>239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</row>
    <row r="2" spans="1:13" ht="27" customHeight="1" thickBot="1">
      <c r="A2" s="74" t="s">
        <v>47</v>
      </c>
      <c r="B2" s="73" t="s">
        <v>48</v>
      </c>
      <c r="C2" s="72" t="s">
        <v>88</v>
      </c>
      <c r="D2" s="72" t="s">
        <v>87</v>
      </c>
      <c r="E2" s="72" t="s">
        <v>0</v>
      </c>
      <c r="F2" s="73" t="s">
        <v>96</v>
      </c>
      <c r="G2" s="73" t="s">
        <v>86</v>
      </c>
      <c r="H2" s="73" t="s">
        <v>85</v>
      </c>
      <c r="I2" s="73" t="s">
        <v>84</v>
      </c>
      <c r="J2" s="76" t="s">
        <v>49</v>
      </c>
      <c r="K2" s="72" t="s">
        <v>50</v>
      </c>
      <c r="L2" s="72" t="s">
        <v>51</v>
      </c>
      <c r="M2" s="75" t="s">
        <v>1</v>
      </c>
    </row>
    <row r="3" spans="1:13" s="83" customFormat="1" ht="27" customHeight="1" thickTop="1" thickBot="1">
      <c r="A3" s="181"/>
      <c r="B3" s="182"/>
      <c r="C3" s="179" t="s">
        <v>98</v>
      </c>
      <c r="D3" s="181"/>
      <c r="E3" s="183"/>
      <c r="F3" s="240"/>
      <c r="G3" s="184"/>
      <c r="H3" s="184"/>
      <c r="I3" s="177"/>
      <c r="J3" s="178"/>
      <c r="K3" s="144"/>
      <c r="L3" s="144"/>
      <c r="M3" s="146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activeCell="B4" sqref="B4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186" t="s">
        <v>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6.25" thickBot="1">
      <c r="A2" s="187"/>
      <c r="B2" s="187"/>
      <c r="C2" s="22"/>
      <c r="D2" s="22"/>
      <c r="E2" s="22"/>
      <c r="F2" s="34"/>
      <c r="G2" s="34"/>
      <c r="H2" s="34"/>
      <c r="I2" s="34"/>
      <c r="J2" s="188" t="s">
        <v>3</v>
      </c>
      <c r="K2" s="188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186" t="s">
        <v>23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6.25" thickBot="1">
      <c r="A2" s="187"/>
      <c r="B2" s="187"/>
      <c r="C2" s="22"/>
      <c r="D2" s="22"/>
      <c r="E2" s="22"/>
      <c r="F2" s="34"/>
      <c r="G2" s="34"/>
      <c r="H2" s="34"/>
      <c r="I2" s="34"/>
      <c r="J2" s="188" t="s">
        <v>3</v>
      </c>
      <c r="K2" s="188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6"/>
  <sheetViews>
    <sheetView zoomScaleNormal="100" workbookViewId="0">
      <pane ySplit="3" topLeftCell="A4" activePane="bottomLeft" state="frozen"/>
      <selection sqref="A1:K1"/>
      <selection pane="bottomLeft" activeCell="A4" sqref="A4:A16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186" t="s">
        <v>13</v>
      </c>
      <c r="B1" s="186"/>
      <c r="C1" s="186"/>
      <c r="D1" s="186"/>
      <c r="E1" s="186"/>
      <c r="F1" s="186"/>
      <c r="G1" s="186"/>
      <c r="H1" s="186"/>
      <c r="I1" s="186"/>
    </row>
    <row r="2" spans="1:10" ht="26.25" thickBot="1">
      <c r="A2" s="24"/>
      <c r="B2" s="24"/>
      <c r="C2" s="22"/>
      <c r="D2" s="22"/>
      <c r="E2" s="22"/>
      <c r="F2" s="34"/>
      <c r="G2" s="34"/>
      <c r="H2" s="188" t="s">
        <v>3</v>
      </c>
      <c r="I2" s="188"/>
    </row>
    <row r="3" spans="1:10" ht="29.25" customHeight="1" thickBot="1">
      <c r="A3" s="66" t="s">
        <v>5</v>
      </c>
      <c r="B3" s="67" t="s">
        <v>30</v>
      </c>
      <c r="C3" s="67" t="s">
        <v>14</v>
      </c>
      <c r="D3" s="67" t="s">
        <v>15</v>
      </c>
      <c r="E3" s="67" t="s">
        <v>16</v>
      </c>
      <c r="F3" s="67" t="s">
        <v>17</v>
      </c>
      <c r="G3" s="68" t="s">
        <v>66</v>
      </c>
      <c r="H3" s="67" t="s">
        <v>29</v>
      </c>
      <c r="I3" s="69" t="s">
        <v>18</v>
      </c>
    </row>
    <row r="4" spans="1:10" ht="30" customHeight="1" thickTop="1">
      <c r="A4" s="139" t="s">
        <v>178</v>
      </c>
      <c r="B4" s="89" t="s">
        <v>100</v>
      </c>
      <c r="C4" s="63">
        <v>11578920</v>
      </c>
      <c r="D4" s="64" t="s">
        <v>219</v>
      </c>
      <c r="E4" s="124" t="s">
        <v>213</v>
      </c>
      <c r="F4" s="125" t="s">
        <v>215</v>
      </c>
      <c r="G4" s="77" t="s">
        <v>264</v>
      </c>
      <c r="H4" s="77" t="s">
        <v>265</v>
      </c>
      <c r="I4" s="65"/>
    </row>
    <row r="5" spans="1:10" s="83" customFormat="1" ht="30" customHeight="1">
      <c r="A5" s="139" t="s">
        <v>206</v>
      </c>
      <c r="B5" s="89" t="s">
        <v>177</v>
      </c>
      <c r="C5" s="63">
        <v>7401240</v>
      </c>
      <c r="D5" s="64" t="s">
        <v>218</v>
      </c>
      <c r="E5" s="124" t="s">
        <v>213</v>
      </c>
      <c r="F5" s="125" t="s">
        <v>215</v>
      </c>
      <c r="G5" s="77" t="s">
        <v>264</v>
      </c>
      <c r="H5" s="77" t="s">
        <v>265</v>
      </c>
      <c r="I5" s="65"/>
    </row>
    <row r="6" spans="1:10" ht="30" customHeight="1">
      <c r="A6" s="139" t="s">
        <v>211</v>
      </c>
      <c r="B6" s="89" t="s">
        <v>226</v>
      </c>
      <c r="C6" s="63">
        <v>1980000</v>
      </c>
      <c r="D6" s="64" t="s">
        <v>227</v>
      </c>
      <c r="E6" s="124" t="s">
        <v>213</v>
      </c>
      <c r="F6" s="125" t="s">
        <v>215</v>
      </c>
      <c r="G6" s="77" t="s">
        <v>264</v>
      </c>
      <c r="H6" s="77" t="s">
        <v>265</v>
      </c>
      <c r="I6" s="65"/>
    </row>
    <row r="7" spans="1:10" ht="30" customHeight="1">
      <c r="A7" s="139" t="s">
        <v>205</v>
      </c>
      <c r="B7" s="89" t="s">
        <v>104</v>
      </c>
      <c r="C7" s="63">
        <v>3000000</v>
      </c>
      <c r="D7" s="64" t="s">
        <v>217</v>
      </c>
      <c r="E7" s="124" t="s">
        <v>214</v>
      </c>
      <c r="F7" s="125" t="s">
        <v>215</v>
      </c>
      <c r="G7" s="77" t="s">
        <v>264</v>
      </c>
      <c r="H7" s="77" t="s">
        <v>265</v>
      </c>
      <c r="I7" s="65"/>
    </row>
    <row r="8" spans="1:10" ht="30" customHeight="1">
      <c r="A8" s="141" t="s">
        <v>207</v>
      </c>
      <c r="B8" s="257" t="s">
        <v>99</v>
      </c>
      <c r="C8" s="122">
        <v>3366000</v>
      </c>
      <c r="D8" s="123" t="s">
        <v>217</v>
      </c>
      <c r="E8" s="124" t="s">
        <v>213</v>
      </c>
      <c r="F8" s="125" t="s">
        <v>215</v>
      </c>
      <c r="G8" s="77" t="s">
        <v>241</v>
      </c>
      <c r="H8" s="77" t="s">
        <v>242</v>
      </c>
      <c r="I8" s="256"/>
    </row>
    <row r="9" spans="1:10" ht="30" customHeight="1">
      <c r="A9" s="139" t="s">
        <v>203</v>
      </c>
      <c r="B9" s="62" t="s">
        <v>102</v>
      </c>
      <c r="C9" s="63">
        <v>6600000</v>
      </c>
      <c r="D9" s="64" t="s">
        <v>212</v>
      </c>
      <c r="E9" s="77" t="s">
        <v>214</v>
      </c>
      <c r="F9" s="258" t="s">
        <v>215</v>
      </c>
      <c r="G9" s="77" t="s">
        <v>241</v>
      </c>
      <c r="H9" s="77" t="s">
        <v>242</v>
      </c>
      <c r="I9" s="65"/>
    </row>
    <row r="10" spans="1:10" ht="30" customHeight="1">
      <c r="A10" s="139" t="s">
        <v>204</v>
      </c>
      <c r="B10" s="62" t="s">
        <v>102</v>
      </c>
      <c r="C10" s="63">
        <v>3303600</v>
      </c>
      <c r="D10" s="64" t="s">
        <v>216</v>
      </c>
      <c r="E10" s="124" t="s">
        <v>214</v>
      </c>
      <c r="F10" s="125" t="s">
        <v>215</v>
      </c>
      <c r="G10" s="77" t="s">
        <v>241</v>
      </c>
      <c r="H10" s="77" t="s">
        <v>242</v>
      </c>
      <c r="I10" s="65"/>
    </row>
    <row r="11" spans="1:10" ht="30" customHeight="1">
      <c r="A11" s="139" t="s">
        <v>209</v>
      </c>
      <c r="B11" s="62" t="s">
        <v>101</v>
      </c>
      <c r="C11" s="63">
        <v>5160000</v>
      </c>
      <c r="D11" s="64" t="s">
        <v>221</v>
      </c>
      <c r="E11" s="124" t="s">
        <v>213</v>
      </c>
      <c r="F11" s="125" t="s">
        <v>215</v>
      </c>
      <c r="G11" s="77" t="s">
        <v>241</v>
      </c>
      <c r="H11" s="77" t="s">
        <v>242</v>
      </c>
      <c r="I11" s="65"/>
      <c r="J11">
        <v>430000</v>
      </c>
    </row>
    <row r="12" spans="1:10" ht="29.25" customHeight="1">
      <c r="A12" s="139" t="s">
        <v>210</v>
      </c>
      <c r="B12" s="62" t="s">
        <v>101</v>
      </c>
      <c r="C12" s="63">
        <v>1560000</v>
      </c>
      <c r="D12" s="64" t="s">
        <v>222</v>
      </c>
      <c r="E12" s="124" t="s">
        <v>213</v>
      </c>
      <c r="F12" s="125" t="s">
        <v>215</v>
      </c>
      <c r="G12" s="77" t="s">
        <v>241</v>
      </c>
      <c r="H12" s="77" t="s">
        <v>242</v>
      </c>
      <c r="I12" s="175" t="s">
        <v>223</v>
      </c>
      <c r="J12">
        <v>130000</v>
      </c>
    </row>
    <row r="13" spans="1:10" s="83" customFormat="1" ht="30" customHeight="1">
      <c r="A13" s="141" t="s">
        <v>208</v>
      </c>
      <c r="B13" s="121" t="s">
        <v>112</v>
      </c>
      <c r="C13" s="122">
        <v>41400000</v>
      </c>
      <c r="D13" s="64" t="s">
        <v>220</v>
      </c>
      <c r="E13" s="124" t="s">
        <v>213</v>
      </c>
      <c r="F13" s="125" t="s">
        <v>215</v>
      </c>
      <c r="G13" s="77" t="s">
        <v>241</v>
      </c>
      <c r="H13" s="77" t="s">
        <v>242</v>
      </c>
      <c r="I13" s="126"/>
      <c r="J13" s="83">
        <v>3528000</v>
      </c>
    </row>
    <row r="14" spans="1:10" ht="30" customHeight="1">
      <c r="A14" s="140" t="s">
        <v>97</v>
      </c>
      <c r="B14" s="62" t="s">
        <v>225</v>
      </c>
      <c r="C14" s="63">
        <v>338941780</v>
      </c>
      <c r="D14" s="64" t="s">
        <v>187</v>
      </c>
      <c r="E14" s="124" t="s">
        <v>213</v>
      </c>
      <c r="F14" s="125" t="s">
        <v>215</v>
      </c>
      <c r="G14" s="77" t="s">
        <v>241</v>
      </c>
      <c r="H14" s="77" t="s">
        <v>242</v>
      </c>
      <c r="I14" s="65"/>
    </row>
    <row r="15" spans="1:10" s="83" customFormat="1" ht="30" customHeight="1">
      <c r="A15" s="142" t="s">
        <v>179</v>
      </c>
      <c r="B15" s="121" t="s">
        <v>165</v>
      </c>
      <c r="C15" s="122">
        <v>2420000</v>
      </c>
      <c r="D15" s="123" t="s">
        <v>228</v>
      </c>
      <c r="E15" s="124" t="s">
        <v>229</v>
      </c>
      <c r="F15" s="125" t="s">
        <v>215</v>
      </c>
      <c r="G15" s="77" t="s">
        <v>264</v>
      </c>
      <c r="H15" s="77" t="s">
        <v>281</v>
      </c>
      <c r="I15" s="126"/>
    </row>
    <row r="16" spans="1:10" s="83" customFormat="1" ht="30" customHeight="1" thickBot="1">
      <c r="A16" s="281" t="s">
        <v>180</v>
      </c>
      <c r="B16" s="102" t="s">
        <v>181</v>
      </c>
      <c r="C16" s="103">
        <v>5500000</v>
      </c>
      <c r="D16" s="138" t="s">
        <v>228</v>
      </c>
      <c r="E16" s="282" t="s">
        <v>229</v>
      </c>
      <c r="F16" s="283" t="s">
        <v>215</v>
      </c>
      <c r="G16" s="282" t="s">
        <v>264</v>
      </c>
      <c r="H16" s="282" t="s">
        <v>281</v>
      </c>
      <c r="I16" s="284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7"/>
  <sheetViews>
    <sheetView zoomScaleNormal="100" workbookViewId="0">
      <selection activeCell="A4" sqref="A4:A16"/>
    </sheetView>
  </sheetViews>
  <sheetFormatPr defaultRowHeight="13.5"/>
  <cols>
    <col min="1" max="1" width="15.109375" style="2" bestFit="1" customWidth="1"/>
    <col min="2" max="2" width="33" style="59" customWidth="1"/>
    <col min="3" max="3" width="11.77734375" style="59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4" customWidth="1"/>
  </cols>
  <sheetData>
    <row r="1" spans="1:11" ht="25.5">
      <c r="A1" s="186" t="s">
        <v>19</v>
      </c>
      <c r="B1" s="186"/>
      <c r="C1" s="186"/>
      <c r="D1" s="186"/>
      <c r="E1" s="186"/>
      <c r="F1" s="186"/>
      <c r="G1" s="186"/>
      <c r="H1" s="186"/>
      <c r="I1" s="186"/>
    </row>
    <row r="2" spans="1:11" ht="26.25" thickBot="1">
      <c r="A2" s="187"/>
      <c r="B2" s="187"/>
      <c r="C2" s="57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8" t="s">
        <v>5</v>
      </c>
      <c r="C3" s="58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28" t="s">
        <v>237</v>
      </c>
      <c r="B4" s="131" t="s">
        <v>266</v>
      </c>
      <c r="C4" s="84" t="s">
        <v>267</v>
      </c>
      <c r="D4" s="85">
        <v>11578920</v>
      </c>
      <c r="E4" s="87"/>
      <c r="F4" s="86">
        <v>959760</v>
      </c>
      <c r="G4" s="87"/>
      <c r="H4" s="86">
        <f>F4</f>
        <v>959760</v>
      </c>
      <c r="I4" s="88"/>
    </row>
    <row r="5" spans="1:11" ht="26.25" customHeight="1">
      <c r="A5" s="129" t="s">
        <v>237</v>
      </c>
      <c r="B5" s="132" t="s">
        <v>268</v>
      </c>
      <c r="C5" s="62" t="s">
        <v>168</v>
      </c>
      <c r="D5" s="63">
        <v>7401240</v>
      </c>
      <c r="E5" s="55"/>
      <c r="F5" s="60">
        <f>D5/12</f>
        <v>616770</v>
      </c>
      <c r="G5" s="55"/>
      <c r="H5" s="60">
        <f>F5</f>
        <v>616770</v>
      </c>
      <c r="I5" s="56"/>
      <c r="K5" s="104" t="s">
        <v>115</v>
      </c>
    </row>
    <row r="6" spans="1:11" ht="26.25" customHeight="1">
      <c r="A6" s="129" t="s">
        <v>237</v>
      </c>
      <c r="B6" s="132" t="s">
        <v>269</v>
      </c>
      <c r="C6" s="89" t="s">
        <v>190</v>
      </c>
      <c r="D6" s="63">
        <v>1980000</v>
      </c>
      <c r="E6" s="55"/>
      <c r="F6" s="60">
        <f>D6/12</f>
        <v>165000</v>
      </c>
      <c r="G6" s="55"/>
      <c r="H6" s="60">
        <f t="shared" ref="H6:H14" si="0">F6</f>
        <v>165000</v>
      </c>
      <c r="I6" s="56"/>
    </row>
    <row r="7" spans="1:11" ht="26.25" customHeight="1">
      <c r="A7" s="129" t="s">
        <v>237</v>
      </c>
      <c r="B7" s="132" t="s">
        <v>270</v>
      </c>
      <c r="C7" s="89" t="s">
        <v>271</v>
      </c>
      <c r="D7" s="63">
        <v>3000000</v>
      </c>
      <c r="E7" s="55"/>
      <c r="F7" s="60">
        <f>D7/12</f>
        <v>250000</v>
      </c>
      <c r="G7" s="55"/>
      <c r="H7" s="60">
        <f>F7</f>
        <v>250000</v>
      </c>
      <c r="I7" s="56"/>
    </row>
    <row r="8" spans="1:11" ht="26.25" customHeight="1">
      <c r="A8" s="129" t="s">
        <v>237</v>
      </c>
      <c r="B8" s="133" t="s">
        <v>272</v>
      </c>
      <c r="C8" s="89" t="s">
        <v>99</v>
      </c>
      <c r="D8" s="63">
        <v>3366000</v>
      </c>
      <c r="E8" s="55"/>
      <c r="F8" s="60">
        <f>D8/12</f>
        <v>280500</v>
      </c>
      <c r="G8" s="55"/>
      <c r="H8" s="60">
        <f>F8</f>
        <v>280500</v>
      </c>
      <c r="I8" s="56"/>
    </row>
    <row r="9" spans="1:11" s="83" customFormat="1" ht="26.25" customHeight="1">
      <c r="A9" s="129" t="s">
        <v>237</v>
      </c>
      <c r="B9" s="133" t="s">
        <v>273</v>
      </c>
      <c r="C9" s="89" t="s">
        <v>170</v>
      </c>
      <c r="D9" s="63">
        <v>6600000</v>
      </c>
      <c r="E9" s="55"/>
      <c r="F9" s="60">
        <f>D9/12</f>
        <v>550000</v>
      </c>
      <c r="G9" s="55"/>
      <c r="H9" s="60">
        <f>F9</f>
        <v>550000</v>
      </c>
      <c r="I9" s="56"/>
      <c r="K9" s="104"/>
    </row>
    <row r="10" spans="1:11" ht="26.25" customHeight="1">
      <c r="A10" s="129" t="s">
        <v>237</v>
      </c>
      <c r="B10" s="132" t="s">
        <v>274</v>
      </c>
      <c r="C10" s="62" t="s">
        <v>170</v>
      </c>
      <c r="D10" s="63">
        <v>3303600</v>
      </c>
      <c r="E10" s="101"/>
      <c r="F10" s="60">
        <v>205100</v>
      </c>
      <c r="G10" s="55"/>
      <c r="H10" s="60">
        <f t="shared" si="0"/>
        <v>205100</v>
      </c>
      <c r="I10" s="56"/>
      <c r="K10" s="104" t="s">
        <v>114</v>
      </c>
    </row>
    <row r="11" spans="1:11" ht="26.25" customHeight="1">
      <c r="A11" s="129" t="s">
        <v>237</v>
      </c>
      <c r="B11" s="132" t="s">
        <v>275</v>
      </c>
      <c r="C11" s="62" t="s">
        <v>199</v>
      </c>
      <c r="D11" s="63">
        <v>5160000</v>
      </c>
      <c r="E11" s="55"/>
      <c r="F11" s="60">
        <f>D11/12</f>
        <v>430000</v>
      </c>
      <c r="G11" s="55"/>
      <c r="H11" s="60">
        <f t="shared" si="0"/>
        <v>430000</v>
      </c>
      <c r="I11" s="56"/>
    </row>
    <row r="12" spans="1:11" ht="26.25" customHeight="1">
      <c r="A12" s="129" t="s">
        <v>237</v>
      </c>
      <c r="B12" s="132" t="s">
        <v>276</v>
      </c>
      <c r="C12" s="62" t="s">
        <v>199</v>
      </c>
      <c r="D12" s="63">
        <v>1560000</v>
      </c>
      <c r="E12" s="55"/>
      <c r="F12" s="60">
        <f>D12/12</f>
        <v>130000</v>
      </c>
      <c r="G12" s="55"/>
      <c r="H12" s="60">
        <f t="shared" si="0"/>
        <v>130000</v>
      </c>
      <c r="I12" s="56"/>
    </row>
    <row r="13" spans="1:11" ht="26.25" customHeight="1">
      <c r="A13" s="129" t="s">
        <v>237</v>
      </c>
      <c r="B13" s="134" t="s">
        <v>277</v>
      </c>
      <c r="C13" s="62" t="s">
        <v>111</v>
      </c>
      <c r="D13" s="63">
        <v>41400000</v>
      </c>
      <c r="E13" s="55"/>
      <c r="F13" s="60">
        <v>3528000</v>
      </c>
      <c r="G13" s="55"/>
      <c r="H13" s="60">
        <f t="shared" si="0"/>
        <v>3528000</v>
      </c>
      <c r="I13" s="56"/>
      <c r="K13" s="104" t="s">
        <v>114</v>
      </c>
    </row>
    <row r="14" spans="1:11" ht="26.25" customHeight="1">
      <c r="A14" s="129" t="s">
        <v>237</v>
      </c>
      <c r="B14" s="132" t="s">
        <v>278</v>
      </c>
      <c r="C14" s="89" t="s">
        <v>224</v>
      </c>
      <c r="D14" s="63">
        <v>338941780</v>
      </c>
      <c r="E14" s="55"/>
      <c r="F14" s="60">
        <v>25478820</v>
      </c>
      <c r="G14" s="55"/>
      <c r="H14" s="60">
        <f t="shared" si="0"/>
        <v>25478820</v>
      </c>
      <c r="I14" s="56"/>
    </row>
    <row r="15" spans="1:11" s="83" customFormat="1" ht="26.25" customHeight="1">
      <c r="A15" s="129" t="s">
        <v>237</v>
      </c>
      <c r="B15" s="137" t="s">
        <v>279</v>
      </c>
      <c r="C15" s="121" t="s">
        <v>231</v>
      </c>
      <c r="D15" s="122">
        <v>2420000</v>
      </c>
      <c r="E15" s="135"/>
      <c r="F15" s="136">
        <v>220000</v>
      </c>
      <c r="G15" s="135"/>
      <c r="H15" s="136">
        <f t="shared" ref="H15" si="1">F15</f>
        <v>220000</v>
      </c>
      <c r="I15" s="56"/>
      <c r="K15" s="120"/>
    </row>
    <row r="16" spans="1:11" s="83" customFormat="1" ht="26.25" customHeight="1" thickBot="1">
      <c r="A16" s="130" t="s">
        <v>237</v>
      </c>
      <c r="B16" s="149" t="s">
        <v>280</v>
      </c>
      <c r="C16" s="102" t="s">
        <v>181</v>
      </c>
      <c r="D16" s="103">
        <v>5500000</v>
      </c>
      <c r="E16" s="117"/>
      <c r="F16" s="118">
        <v>500000</v>
      </c>
      <c r="G16" s="117"/>
      <c r="H16" s="118">
        <f>F16</f>
        <v>500000</v>
      </c>
      <c r="I16" s="259"/>
      <c r="K16" s="120"/>
    </row>
    <row r="17" spans="1:11" s="83" customFormat="1" ht="26.25" hidden="1" customHeight="1">
      <c r="A17" s="260" t="s">
        <v>237</v>
      </c>
      <c r="B17" s="261" t="s">
        <v>105</v>
      </c>
      <c r="C17" s="262" t="s">
        <v>153</v>
      </c>
      <c r="D17" s="263">
        <v>2988000</v>
      </c>
      <c r="E17" s="264"/>
      <c r="F17" s="265">
        <f>D17/6</f>
        <v>498000</v>
      </c>
      <c r="G17" s="264"/>
      <c r="H17" s="265">
        <f>F17</f>
        <v>498000</v>
      </c>
      <c r="I17" s="266"/>
      <c r="K17" s="120" t="s">
        <v>163</v>
      </c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51"/>
  <sheetViews>
    <sheetView zoomScaleNormal="100" workbookViewId="0">
      <selection activeCell="M156" sqref="M156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2"/>
  </cols>
  <sheetData>
    <row r="1" spans="1:6" ht="25.5">
      <c r="A1" s="186" t="s">
        <v>21</v>
      </c>
      <c r="B1" s="186"/>
      <c r="C1" s="186"/>
      <c r="D1" s="186"/>
      <c r="E1" s="186"/>
    </row>
    <row r="2" spans="1:6" ht="26.25" thickBot="1">
      <c r="A2" s="79"/>
      <c r="B2" s="79"/>
      <c r="C2" s="78"/>
      <c r="D2" s="78"/>
      <c r="E2" s="80" t="s">
        <v>53</v>
      </c>
    </row>
    <row r="3" spans="1:6" ht="18.75" customHeight="1">
      <c r="A3" s="189" t="s">
        <v>54</v>
      </c>
      <c r="B3" s="82" t="s">
        <v>55</v>
      </c>
      <c r="C3" s="192" t="s">
        <v>286</v>
      </c>
      <c r="D3" s="193"/>
      <c r="E3" s="194"/>
    </row>
    <row r="4" spans="1:6" ht="18.75" customHeight="1">
      <c r="A4" s="190"/>
      <c r="B4" s="14" t="s">
        <v>56</v>
      </c>
      <c r="C4" s="20">
        <v>4994000</v>
      </c>
      <c r="D4" s="16" t="s">
        <v>57</v>
      </c>
      <c r="E4" s="97">
        <v>4700000</v>
      </c>
    </row>
    <row r="5" spans="1:6" ht="18.75" customHeight="1">
      <c r="A5" s="190"/>
      <c r="B5" s="14" t="s">
        <v>58</v>
      </c>
      <c r="C5" s="17">
        <f>E4/C4</f>
        <v>0.9411293552262715</v>
      </c>
      <c r="D5" s="16" t="s">
        <v>33</v>
      </c>
      <c r="E5" s="97">
        <f>E4</f>
        <v>4700000</v>
      </c>
    </row>
    <row r="6" spans="1:6" ht="18.75" customHeight="1">
      <c r="A6" s="190"/>
      <c r="B6" s="14" t="s">
        <v>32</v>
      </c>
      <c r="C6" s="18" t="s">
        <v>284</v>
      </c>
      <c r="D6" s="16" t="s">
        <v>83</v>
      </c>
      <c r="E6" s="98" t="s">
        <v>285</v>
      </c>
    </row>
    <row r="7" spans="1:6" ht="18.75" customHeight="1">
      <c r="A7" s="190"/>
      <c r="B7" s="14" t="s">
        <v>59</v>
      </c>
      <c r="C7" s="19" t="s">
        <v>164</v>
      </c>
      <c r="D7" s="16" t="s">
        <v>60</v>
      </c>
      <c r="E7" s="98" t="s">
        <v>293</v>
      </c>
    </row>
    <row r="8" spans="1:6" ht="18.75" customHeight="1">
      <c r="A8" s="190"/>
      <c r="B8" s="14" t="s">
        <v>61</v>
      </c>
      <c r="C8" s="19" t="s">
        <v>107</v>
      </c>
      <c r="D8" s="16" t="s">
        <v>35</v>
      </c>
      <c r="E8" s="99" t="s">
        <v>287</v>
      </c>
    </row>
    <row r="9" spans="1:6" ht="18.75" customHeight="1" thickBot="1">
      <c r="A9" s="191"/>
      <c r="B9" s="81" t="s">
        <v>62</v>
      </c>
      <c r="C9" s="90" t="s">
        <v>108</v>
      </c>
      <c r="D9" s="91" t="s">
        <v>63</v>
      </c>
      <c r="E9" s="272" t="s">
        <v>288</v>
      </c>
    </row>
    <row r="10" spans="1:6" s="83" customFormat="1" ht="18.75" customHeight="1">
      <c r="A10" s="189" t="s">
        <v>54</v>
      </c>
      <c r="B10" s="82" t="s">
        <v>55</v>
      </c>
      <c r="C10" s="192" t="s">
        <v>282</v>
      </c>
      <c r="D10" s="193"/>
      <c r="E10" s="195"/>
      <c r="F10" s="92"/>
    </row>
    <row r="11" spans="1:6" s="83" customFormat="1" ht="18.75" customHeight="1">
      <c r="A11" s="190"/>
      <c r="B11" s="14" t="s">
        <v>56</v>
      </c>
      <c r="C11" s="20">
        <v>15499000</v>
      </c>
      <c r="D11" s="16" t="s">
        <v>57</v>
      </c>
      <c r="E11" s="97">
        <v>14080000</v>
      </c>
      <c r="F11" s="92"/>
    </row>
    <row r="12" spans="1:6" s="83" customFormat="1" ht="18.75" customHeight="1">
      <c r="A12" s="190"/>
      <c r="B12" s="14" t="s">
        <v>183</v>
      </c>
      <c r="C12" s="17">
        <f>E11/C11</f>
        <v>0.90844570617459186</v>
      </c>
      <c r="D12" s="16" t="s">
        <v>33</v>
      </c>
      <c r="E12" s="97">
        <f>E11</f>
        <v>14080000</v>
      </c>
      <c r="F12" s="92"/>
    </row>
    <row r="13" spans="1:6" s="83" customFormat="1" ht="18.75" customHeight="1">
      <c r="A13" s="190"/>
      <c r="B13" s="14" t="s">
        <v>32</v>
      </c>
      <c r="C13" s="18" t="s">
        <v>283</v>
      </c>
      <c r="D13" s="16" t="s">
        <v>83</v>
      </c>
      <c r="E13" s="98" t="s">
        <v>289</v>
      </c>
      <c r="F13" s="92"/>
    </row>
    <row r="14" spans="1:6" s="83" customFormat="1" ht="18.75" customHeight="1">
      <c r="A14" s="190"/>
      <c r="B14" s="14" t="s">
        <v>59</v>
      </c>
      <c r="C14" s="19" t="s">
        <v>131</v>
      </c>
      <c r="D14" s="16" t="s">
        <v>60</v>
      </c>
      <c r="E14" s="98" t="s">
        <v>292</v>
      </c>
      <c r="F14" s="92"/>
    </row>
    <row r="15" spans="1:6" s="83" customFormat="1" ht="18.75" customHeight="1">
      <c r="A15" s="190"/>
      <c r="B15" s="14" t="s">
        <v>61</v>
      </c>
      <c r="C15" s="19" t="s">
        <v>107</v>
      </c>
      <c r="D15" s="16" t="s">
        <v>35</v>
      </c>
      <c r="E15" s="99" t="s">
        <v>290</v>
      </c>
      <c r="F15" s="92"/>
    </row>
    <row r="16" spans="1:6" s="83" customFormat="1" ht="18.75" customHeight="1" thickBot="1">
      <c r="A16" s="191"/>
      <c r="B16" s="81" t="s">
        <v>62</v>
      </c>
      <c r="C16" s="90" t="s">
        <v>108</v>
      </c>
      <c r="D16" s="91" t="s">
        <v>63</v>
      </c>
      <c r="E16" s="272" t="s">
        <v>291</v>
      </c>
      <c r="F16" s="92"/>
    </row>
    <row r="17" spans="1:7" ht="16.5" hidden="1">
      <c r="A17" s="189" t="s">
        <v>54</v>
      </c>
      <c r="B17" s="82" t="s">
        <v>55</v>
      </c>
      <c r="C17" s="192"/>
      <c r="D17" s="193"/>
      <c r="E17" s="194"/>
    </row>
    <row r="18" spans="1:7" ht="16.5" hidden="1">
      <c r="A18" s="190"/>
      <c r="B18" s="14" t="s">
        <v>56</v>
      </c>
      <c r="C18" s="20"/>
      <c r="D18" s="16" t="s">
        <v>57</v>
      </c>
      <c r="E18" s="97"/>
    </row>
    <row r="19" spans="1:7" ht="16.5" hidden="1">
      <c r="A19" s="190"/>
      <c r="B19" s="14" t="s">
        <v>58</v>
      </c>
      <c r="C19" s="17" t="e">
        <f>E18/C18</f>
        <v>#DIV/0!</v>
      </c>
      <c r="D19" s="16" t="s">
        <v>33</v>
      </c>
      <c r="E19" s="97">
        <f>E18</f>
        <v>0</v>
      </c>
    </row>
    <row r="20" spans="1:7" ht="16.5" hidden="1">
      <c r="A20" s="190"/>
      <c r="B20" s="14" t="s">
        <v>32</v>
      </c>
      <c r="C20" s="18"/>
      <c r="D20" s="16" t="s">
        <v>83</v>
      </c>
      <c r="E20" s="98"/>
    </row>
    <row r="21" spans="1:7" ht="16.5" hidden="1">
      <c r="A21" s="190"/>
      <c r="B21" s="14" t="s">
        <v>59</v>
      </c>
      <c r="C21" s="19" t="s">
        <v>106</v>
      </c>
      <c r="D21" s="16" t="s">
        <v>60</v>
      </c>
      <c r="E21" s="98" t="s">
        <v>114</v>
      </c>
    </row>
    <row r="22" spans="1:7" ht="16.5" hidden="1">
      <c r="A22" s="190"/>
      <c r="B22" s="14" t="s">
        <v>61</v>
      </c>
      <c r="C22" s="19" t="s">
        <v>107</v>
      </c>
      <c r="D22" s="16" t="s">
        <v>35</v>
      </c>
      <c r="E22" s="99"/>
    </row>
    <row r="23" spans="1:7" ht="17.25" hidden="1" thickBot="1">
      <c r="A23" s="191"/>
      <c r="B23" s="81" t="s">
        <v>62</v>
      </c>
      <c r="C23" s="90" t="s">
        <v>108</v>
      </c>
      <c r="D23" s="91" t="s">
        <v>63</v>
      </c>
      <c r="E23" s="119"/>
    </row>
    <row r="24" spans="1:7" ht="16.5" hidden="1">
      <c r="A24" s="189" t="s">
        <v>54</v>
      </c>
      <c r="B24" s="82" t="s">
        <v>55</v>
      </c>
      <c r="C24" s="192"/>
      <c r="D24" s="193"/>
      <c r="E24" s="194"/>
    </row>
    <row r="25" spans="1:7" ht="16.5" hidden="1">
      <c r="A25" s="190"/>
      <c r="B25" s="14" t="s">
        <v>56</v>
      </c>
      <c r="C25" s="20"/>
      <c r="D25" s="16" t="s">
        <v>57</v>
      </c>
      <c r="E25" s="97"/>
    </row>
    <row r="26" spans="1:7" ht="16.5" hidden="1">
      <c r="A26" s="190"/>
      <c r="B26" s="14" t="s">
        <v>58</v>
      </c>
      <c r="C26" s="17" t="e">
        <f>E25/C25</f>
        <v>#DIV/0!</v>
      </c>
      <c r="D26" s="16" t="s">
        <v>33</v>
      </c>
      <c r="E26" s="97">
        <f>E25</f>
        <v>0</v>
      </c>
    </row>
    <row r="27" spans="1:7" ht="16.5" hidden="1">
      <c r="A27" s="190"/>
      <c r="B27" s="14" t="s">
        <v>32</v>
      </c>
      <c r="C27" s="18"/>
      <c r="D27" s="16" t="s">
        <v>83</v>
      </c>
      <c r="E27" s="18"/>
    </row>
    <row r="28" spans="1:7" ht="16.5" hidden="1">
      <c r="A28" s="190"/>
      <c r="B28" s="14" t="s">
        <v>59</v>
      </c>
      <c r="C28" s="19" t="s">
        <v>106</v>
      </c>
      <c r="D28" s="16" t="s">
        <v>60</v>
      </c>
      <c r="E28" s="18"/>
    </row>
    <row r="29" spans="1:7" ht="16.5" hidden="1">
      <c r="A29" s="190"/>
      <c r="B29" s="14" t="s">
        <v>61</v>
      </c>
      <c r="C29" s="19" t="s">
        <v>107</v>
      </c>
      <c r="D29" s="16" t="s">
        <v>35</v>
      </c>
      <c r="E29" s="99"/>
    </row>
    <row r="30" spans="1:7" ht="18" hidden="1" customHeight="1" thickBot="1">
      <c r="A30" s="191"/>
      <c r="B30" s="81" t="s">
        <v>62</v>
      </c>
      <c r="C30" s="90" t="s">
        <v>108</v>
      </c>
      <c r="D30" s="91" t="s">
        <v>63</v>
      </c>
      <c r="E30" s="119"/>
      <c r="G30" s="83"/>
    </row>
    <row r="31" spans="1:7" ht="16.5" hidden="1">
      <c r="A31" s="189" t="s">
        <v>54</v>
      </c>
      <c r="B31" s="82" t="s">
        <v>55</v>
      </c>
      <c r="C31" s="192"/>
      <c r="D31" s="193"/>
      <c r="E31" s="194"/>
      <c r="G31" s="83"/>
    </row>
    <row r="32" spans="1:7" ht="16.5" hidden="1">
      <c r="A32" s="190"/>
      <c r="B32" s="14" t="s">
        <v>56</v>
      </c>
      <c r="C32" s="20"/>
      <c r="D32" s="16" t="s">
        <v>57</v>
      </c>
      <c r="E32" s="97"/>
    </row>
    <row r="33" spans="1:7" ht="16.5" hidden="1">
      <c r="A33" s="190"/>
      <c r="B33" s="14" t="s">
        <v>58</v>
      </c>
      <c r="C33" s="17" t="e">
        <f>E32/C32</f>
        <v>#DIV/0!</v>
      </c>
      <c r="D33" s="16" t="s">
        <v>33</v>
      </c>
      <c r="E33" s="97">
        <f>E32</f>
        <v>0</v>
      </c>
    </row>
    <row r="34" spans="1:7" ht="16.5" hidden="1">
      <c r="A34" s="190"/>
      <c r="B34" s="14" t="s">
        <v>32</v>
      </c>
      <c r="C34" s="18"/>
      <c r="D34" s="16" t="s">
        <v>83</v>
      </c>
      <c r="E34" s="98"/>
    </row>
    <row r="35" spans="1:7" ht="16.5" hidden="1">
      <c r="A35" s="190"/>
      <c r="B35" s="14" t="s">
        <v>59</v>
      </c>
      <c r="C35" s="19" t="s">
        <v>106</v>
      </c>
      <c r="D35" s="16" t="s">
        <v>60</v>
      </c>
      <c r="E35" s="98" t="s">
        <v>185</v>
      </c>
    </row>
    <row r="36" spans="1:7" ht="16.5" hidden="1">
      <c r="A36" s="190"/>
      <c r="B36" s="14" t="s">
        <v>61</v>
      </c>
      <c r="C36" s="19" t="s">
        <v>107</v>
      </c>
      <c r="D36" s="16" t="s">
        <v>35</v>
      </c>
      <c r="E36" s="99"/>
    </row>
    <row r="37" spans="1:7" ht="17.25" hidden="1" thickBot="1">
      <c r="A37" s="191"/>
      <c r="B37" s="81" t="s">
        <v>62</v>
      </c>
      <c r="C37" s="90" t="s">
        <v>108</v>
      </c>
      <c r="D37" s="91" t="s">
        <v>63</v>
      </c>
      <c r="E37" s="100" t="s">
        <v>230</v>
      </c>
    </row>
    <row r="38" spans="1:7" s="83" customFormat="1" ht="16.5" hidden="1">
      <c r="A38" s="189" t="s">
        <v>54</v>
      </c>
      <c r="B38" s="82" t="s">
        <v>55</v>
      </c>
      <c r="C38" s="192"/>
      <c r="D38" s="193"/>
      <c r="E38" s="194"/>
      <c r="F38" s="92"/>
    </row>
    <row r="39" spans="1:7" s="83" customFormat="1" ht="16.5" hidden="1">
      <c r="A39" s="190"/>
      <c r="B39" s="14" t="s">
        <v>56</v>
      </c>
      <c r="C39" s="20"/>
      <c r="D39" s="16" t="s">
        <v>57</v>
      </c>
      <c r="E39" s="97"/>
      <c r="F39" s="92"/>
    </row>
    <row r="40" spans="1:7" s="83" customFormat="1" ht="16.5" hidden="1">
      <c r="A40" s="190"/>
      <c r="B40" s="14" t="s">
        <v>58</v>
      </c>
      <c r="C40" s="17" t="e">
        <f>E39/C39</f>
        <v>#DIV/0!</v>
      </c>
      <c r="D40" s="16" t="s">
        <v>33</v>
      </c>
      <c r="E40" s="97">
        <f>E39</f>
        <v>0</v>
      </c>
      <c r="F40" s="92"/>
    </row>
    <row r="41" spans="1:7" s="83" customFormat="1" ht="16.5" hidden="1">
      <c r="A41" s="190"/>
      <c r="B41" s="14" t="s">
        <v>32</v>
      </c>
      <c r="C41" s="18"/>
      <c r="D41" s="16" t="s">
        <v>83</v>
      </c>
      <c r="E41" s="98"/>
      <c r="F41" s="92"/>
    </row>
    <row r="42" spans="1:7" s="83" customFormat="1" ht="16.5" hidden="1">
      <c r="A42" s="190"/>
      <c r="B42" s="14" t="s">
        <v>59</v>
      </c>
      <c r="C42" s="19" t="s">
        <v>106</v>
      </c>
      <c r="D42" s="16" t="s">
        <v>60</v>
      </c>
      <c r="E42" s="98" t="s">
        <v>114</v>
      </c>
      <c r="F42" s="92"/>
    </row>
    <row r="43" spans="1:7" s="83" customFormat="1" ht="16.5" hidden="1">
      <c r="A43" s="190"/>
      <c r="B43" s="14" t="s">
        <v>61</v>
      </c>
      <c r="C43" s="19" t="s">
        <v>107</v>
      </c>
      <c r="D43" s="16" t="s">
        <v>35</v>
      </c>
      <c r="E43" s="99"/>
      <c r="F43" s="92"/>
    </row>
    <row r="44" spans="1:7" s="83" customFormat="1" ht="17.25" hidden="1" thickBot="1">
      <c r="A44" s="191"/>
      <c r="B44" s="81" t="s">
        <v>62</v>
      </c>
      <c r="C44" s="90" t="s">
        <v>108</v>
      </c>
      <c r="D44" s="91" t="s">
        <v>63</v>
      </c>
      <c r="E44" s="100"/>
      <c r="F44" s="92"/>
    </row>
    <row r="45" spans="1:7" s="83" customFormat="1" ht="16.5" hidden="1">
      <c r="A45" s="189" t="s">
        <v>54</v>
      </c>
      <c r="B45" s="82" t="s">
        <v>55</v>
      </c>
      <c r="C45" s="192" t="s">
        <v>191</v>
      </c>
      <c r="D45" s="193"/>
      <c r="E45" s="194"/>
      <c r="F45" s="92"/>
      <c r="G45" s="110"/>
    </row>
    <row r="46" spans="1:7" s="83" customFormat="1" ht="16.5" hidden="1">
      <c r="A46" s="190"/>
      <c r="B46" s="14" t="s">
        <v>56</v>
      </c>
      <c r="C46" s="20">
        <v>3500000</v>
      </c>
      <c r="D46" s="16" t="s">
        <v>57</v>
      </c>
      <c r="E46" s="97">
        <v>3366000</v>
      </c>
      <c r="F46" s="92"/>
      <c r="G46" s="110"/>
    </row>
    <row r="47" spans="1:7" s="83" customFormat="1" ht="16.5" hidden="1">
      <c r="A47" s="190"/>
      <c r="B47" s="14" t="s">
        <v>58</v>
      </c>
      <c r="C47" s="17">
        <f>E46/C46</f>
        <v>0.96171428571428574</v>
      </c>
      <c r="D47" s="16" t="s">
        <v>33</v>
      </c>
      <c r="E47" s="97">
        <f>E46</f>
        <v>3366000</v>
      </c>
      <c r="F47" s="92"/>
    </row>
    <row r="48" spans="1:7" s="83" customFormat="1" ht="16.5" hidden="1">
      <c r="A48" s="190"/>
      <c r="B48" s="14" t="s">
        <v>32</v>
      </c>
      <c r="C48" s="18" t="s">
        <v>188</v>
      </c>
      <c r="D48" s="16" t="s">
        <v>83</v>
      </c>
      <c r="E48" s="98" t="s">
        <v>189</v>
      </c>
      <c r="F48" s="92"/>
    </row>
    <row r="49" spans="1:6" s="83" customFormat="1" ht="16.5" hidden="1">
      <c r="A49" s="190"/>
      <c r="B49" s="14" t="s">
        <v>59</v>
      </c>
      <c r="C49" s="19" t="s">
        <v>106</v>
      </c>
      <c r="D49" s="16" t="s">
        <v>60</v>
      </c>
      <c r="E49" s="98" t="s">
        <v>114</v>
      </c>
      <c r="F49" s="92"/>
    </row>
    <row r="50" spans="1:6" s="83" customFormat="1" ht="16.5" hidden="1">
      <c r="A50" s="190"/>
      <c r="B50" s="14" t="s">
        <v>61</v>
      </c>
      <c r="C50" s="19" t="s">
        <v>107</v>
      </c>
      <c r="D50" s="16" t="s">
        <v>35</v>
      </c>
      <c r="E50" s="99" t="s">
        <v>99</v>
      </c>
      <c r="F50" s="92"/>
    </row>
    <row r="51" spans="1:6" s="83" customFormat="1" ht="17.25" hidden="1" thickBot="1">
      <c r="A51" s="191"/>
      <c r="B51" s="81" t="s">
        <v>62</v>
      </c>
      <c r="C51" s="90" t="s">
        <v>108</v>
      </c>
      <c r="D51" s="91" t="s">
        <v>63</v>
      </c>
      <c r="E51" s="127" t="s">
        <v>192</v>
      </c>
      <c r="F51" s="92"/>
    </row>
    <row r="52" spans="1:6" s="83" customFormat="1" ht="16.5" hidden="1">
      <c r="A52" s="189" t="s">
        <v>54</v>
      </c>
      <c r="B52" s="82" t="s">
        <v>55</v>
      </c>
      <c r="C52" s="192" t="s">
        <v>193</v>
      </c>
      <c r="D52" s="193"/>
      <c r="E52" s="194"/>
      <c r="F52" s="92"/>
    </row>
    <row r="53" spans="1:6" s="83" customFormat="1" ht="16.5" hidden="1">
      <c r="A53" s="190"/>
      <c r="B53" s="14" t="s">
        <v>56</v>
      </c>
      <c r="C53" s="20">
        <v>6960000</v>
      </c>
      <c r="D53" s="16" t="s">
        <v>57</v>
      </c>
      <c r="E53" s="97">
        <v>6600000</v>
      </c>
      <c r="F53" s="92"/>
    </row>
    <row r="54" spans="1:6" s="83" customFormat="1" ht="16.5" hidden="1">
      <c r="A54" s="190"/>
      <c r="B54" s="14" t="s">
        <v>58</v>
      </c>
      <c r="C54" s="17">
        <f>E53/C53</f>
        <v>0.94827586206896552</v>
      </c>
      <c r="D54" s="16" t="s">
        <v>33</v>
      </c>
      <c r="E54" s="97">
        <f>E53</f>
        <v>6600000</v>
      </c>
      <c r="F54" s="92"/>
    </row>
    <row r="55" spans="1:6" s="83" customFormat="1" ht="16.5" hidden="1">
      <c r="A55" s="190"/>
      <c r="B55" s="14" t="s">
        <v>32</v>
      </c>
      <c r="C55" s="18" t="s">
        <v>194</v>
      </c>
      <c r="D55" s="16" t="s">
        <v>83</v>
      </c>
      <c r="E55" s="98" t="s">
        <v>189</v>
      </c>
      <c r="F55" s="92"/>
    </row>
    <row r="56" spans="1:6" s="83" customFormat="1" ht="16.5" hidden="1">
      <c r="A56" s="190"/>
      <c r="B56" s="14" t="s">
        <v>59</v>
      </c>
      <c r="C56" s="19" t="s">
        <v>106</v>
      </c>
      <c r="D56" s="16" t="s">
        <v>60</v>
      </c>
      <c r="E56" s="98" t="s">
        <v>114</v>
      </c>
      <c r="F56" s="92"/>
    </row>
    <row r="57" spans="1:6" s="83" customFormat="1" ht="16.5" hidden="1">
      <c r="A57" s="190"/>
      <c r="B57" s="14" t="s">
        <v>61</v>
      </c>
      <c r="C57" s="19" t="s">
        <v>107</v>
      </c>
      <c r="D57" s="16" t="s">
        <v>35</v>
      </c>
      <c r="E57" s="99" t="s">
        <v>170</v>
      </c>
      <c r="F57" s="92"/>
    </row>
    <row r="58" spans="1:6" s="83" customFormat="1" ht="17.25" hidden="1" thickBot="1">
      <c r="A58" s="191"/>
      <c r="B58" s="81" t="s">
        <v>62</v>
      </c>
      <c r="C58" s="90" t="s">
        <v>108</v>
      </c>
      <c r="D58" s="91" t="s">
        <v>63</v>
      </c>
      <c r="E58" s="127" t="s">
        <v>195</v>
      </c>
      <c r="F58" s="92"/>
    </row>
    <row r="59" spans="1:6" s="83" customFormat="1" ht="16.5" hidden="1">
      <c r="A59" s="189" t="s">
        <v>54</v>
      </c>
      <c r="B59" s="82" t="s">
        <v>55</v>
      </c>
      <c r="C59" s="192" t="s">
        <v>196</v>
      </c>
      <c r="D59" s="193"/>
      <c r="E59" s="194"/>
      <c r="F59" s="92"/>
    </row>
    <row r="60" spans="1:6" s="83" customFormat="1" ht="16.5" hidden="1">
      <c r="A60" s="190"/>
      <c r="B60" s="14" t="s">
        <v>56</v>
      </c>
      <c r="C60" s="20">
        <v>3303600</v>
      </c>
      <c r="D60" s="16" t="s">
        <v>57</v>
      </c>
      <c r="E60" s="97">
        <v>3303600</v>
      </c>
      <c r="F60" s="92"/>
    </row>
    <row r="61" spans="1:6" s="83" customFormat="1" ht="16.5" hidden="1">
      <c r="A61" s="190"/>
      <c r="B61" s="14" t="s">
        <v>58</v>
      </c>
      <c r="C61" s="17">
        <f>E60/C60</f>
        <v>1</v>
      </c>
      <c r="D61" s="16" t="s">
        <v>33</v>
      </c>
      <c r="E61" s="97">
        <f>E60</f>
        <v>3303600</v>
      </c>
      <c r="F61" s="92"/>
    </row>
    <row r="62" spans="1:6" s="83" customFormat="1" ht="16.5" hidden="1">
      <c r="A62" s="190"/>
      <c r="B62" s="14" t="s">
        <v>32</v>
      </c>
      <c r="C62" s="18" t="s">
        <v>194</v>
      </c>
      <c r="D62" s="16" t="s">
        <v>83</v>
      </c>
      <c r="E62" s="98" t="s">
        <v>189</v>
      </c>
      <c r="F62" s="92"/>
    </row>
    <row r="63" spans="1:6" s="83" customFormat="1" ht="16.5" hidden="1">
      <c r="A63" s="190"/>
      <c r="B63" s="14" t="s">
        <v>59</v>
      </c>
      <c r="C63" s="19" t="s">
        <v>106</v>
      </c>
      <c r="D63" s="16" t="s">
        <v>60</v>
      </c>
      <c r="E63" s="98" t="s">
        <v>115</v>
      </c>
      <c r="F63" s="92"/>
    </row>
    <row r="64" spans="1:6" s="83" customFormat="1" ht="16.5" hidden="1">
      <c r="A64" s="190"/>
      <c r="B64" s="14" t="s">
        <v>61</v>
      </c>
      <c r="C64" s="19" t="s">
        <v>107</v>
      </c>
      <c r="D64" s="16" t="s">
        <v>35</v>
      </c>
      <c r="E64" s="99" t="s">
        <v>170</v>
      </c>
      <c r="F64" s="92"/>
    </row>
    <row r="65" spans="1:6" s="83" customFormat="1" ht="17.25" hidden="1" thickBot="1">
      <c r="A65" s="191"/>
      <c r="B65" s="81" t="s">
        <v>62</v>
      </c>
      <c r="C65" s="90" t="s">
        <v>108</v>
      </c>
      <c r="D65" s="91" t="s">
        <v>63</v>
      </c>
      <c r="E65" s="127" t="s">
        <v>195</v>
      </c>
      <c r="F65" s="92"/>
    </row>
    <row r="66" spans="1:6" s="83" customFormat="1" ht="16.5" hidden="1">
      <c r="A66" s="189" t="s">
        <v>54</v>
      </c>
      <c r="B66" s="82" t="s">
        <v>55</v>
      </c>
      <c r="C66" s="192" t="s">
        <v>197</v>
      </c>
      <c r="D66" s="193"/>
      <c r="E66" s="194"/>
      <c r="F66" s="92"/>
    </row>
    <row r="67" spans="1:6" s="83" customFormat="1" ht="16.5" hidden="1">
      <c r="A67" s="190"/>
      <c r="B67" s="14" t="s">
        <v>56</v>
      </c>
      <c r="C67" s="20">
        <v>5760000</v>
      </c>
      <c r="D67" s="16" t="s">
        <v>57</v>
      </c>
      <c r="E67" s="97">
        <v>5160000</v>
      </c>
      <c r="F67" s="92"/>
    </row>
    <row r="68" spans="1:6" s="83" customFormat="1" ht="16.5" hidden="1">
      <c r="A68" s="190"/>
      <c r="B68" s="14" t="s">
        <v>58</v>
      </c>
      <c r="C68" s="17">
        <f>E67/C67</f>
        <v>0.89583333333333337</v>
      </c>
      <c r="D68" s="16" t="s">
        <v>33</v>
      </c>
      <c r="E68" s="97">
        <f>E67</f>
        <v>5160000</v>
      </c>
      <c r="F68" s="92"/>
    </row>
    <row r="69" spans="1:6" s="83" customFormat="1" ht="16.5" hidden="1">
      <c r="A69" s="190"/>
      <c r="B69" s="14" t="s">
        <v>32</v>
      </c>
      <c r="C69" s="18" t="s">
        <v>198</v>
      </c>
      <c r="D69" s="16" t="s">
        <v>83</v>
      </c>
      <c r="E69" s="98" t="s">
        <v>189</v>
      </c>
      <c r="F69" s="92"/>
    </row>
    <row r="70" spans="1:6" s="83" customFormat="1" ht="16.5" hidden="1">
      <c r="A70" s="190"/>
      <c r="B70" s="14" t="s">
        <v>59</v>
      </c>
      <c r="C70" s="19" t="s">
        <v>106</v>
      </c>
      <c r="D70" s="16" t="s">
        <v>60</v>
      </c>
      <c r="E70" s="98" t="s">
        <v>115</v>
      </c>
      <c r="F70" s="92"/>
    </row>
    <row r="71" spans="1:6" s="83" customFormat="1" ht="16.5" hidden="1">
      <c r="A71" s="190"/>
      <c r="B71" s="14" t="s">
        <v>61</v>
      </c>
      <c r="C71" s="19" t="s">
        <v>107</v>
      </c>
      <c r="D71" s="16" t="s">
        <v>35</v>
      </c>
      <c r="E71" s="99" t="s">
        <v>199</v>
      </c>
      <c r="F71" s="92"/>
    </row>
    <row r="72" spans="1:6" s="83" customFormat="1" ht="17.25" hidden="1" thickBot="1">
      <c r="A72" s="191"/>
      <c r="B72" s="81" t="s">
        <v>62</v>
      </c>
      <c r="C72" s="90" t="s">
        <v>108</v>
      </c>
      <c r="D72" s="91" t="s">
        <v>63</v>
      </c>
      <c r="E72" s="100" t="s">
        <v>134</v>
      </c>
      <c r="F72" s="92"/>
    </row>
    <row r="73" spans="1:6" s="83" customFormat="1" ht="16.5" hidden="1">
      <c r="A73" s="189" t="s">
        <v>54</v>
      </c>
      <c r="B73" s="82" t="s">
        <v>55</v>
      </c>
      <c r="C73" s="192" t="s">
        <v>200</v>
      </c>
      <c r="D73" s="193"/>
      <c r="E73" s="194"/>
      <c r="F73" s="92"/>
    </row>
    <row r="74" spans="1:6" s="83" customFormat="1" ht="16.5" hidden="1">
      <c r="A74" s="190"/>
      <c r="B74" s="14" t="s">
        <v>56</v>
      </c>
      <c r="C74" s="20">
        <v>1680000</v>
      </c>
      <c r="D74" s="16" t="s">
        <v>57</v>
      </c>
      <c r="E74" s="97">
        <v>1620000</v>
      </c>
      <c r="F74" s="92"/>
    </row>
    <row r="75" spans="1:6" s="83" customFormat="1" ht="16.5" hidden="1">
      <c r="A75" s="190"/>
      <c r="B75" s="14" t="s">
        <v>58</v>
      </c>
      <c r="C75" s="17">
        <f>E74/C74</f>
        <v>0.9642857142857143</v>
      </c>
      <c r="D75" s="16" t="s">
        <v>33</v>
      </c>
      <c r="E75" s="97">
        <f>E74</f>
        <v>1620000</v>
      </c>
      <c r="F75" s="92"/>
    </row>
    <row r="76" spans="1:6" s="83" customFormat="1" ht="16.5" hidden="1">
      <c r="A76" s="190"/>
      <c r="B76" s="14" t="s">
        <v>32</v>
      </c>
      <c r="C76" s="18" t="s">
        <v>198</v>
      </c>
      <c r="D76" s="16" t="s">
        <v>83</v>
      </c>
      <c r="E76" s="98" t="s">
        <v>189</v>
      </c>
      <c r="F76" s="92"/>
    </row>
    <row r="77" spans="1:6" s="83" customFormat="1" ht="16.5" hidden="1">
      <c r="A77" s="190"/>
      <c r="B77" s="14" t="s">
        <v>59</v>
      </c>
      <c r="C77" s="19" t="s">
        <v>106</v>
      </c>
      <c r="D77" s="16" t="s">
        <v>60</v>
      </c>
      <c r="E77" s="98" t="s">
        <v>115</v>
      </c>
      <c r="F77" s="92"/>
    </row>
    <row r="78" spans="1:6" s="83" customFormat="1" ht="16.5" hidden="1">
      <c r="A78" s="190"/>
      <c r="B78" s="14" t="s">
        <v>61</v>
      </c>
      <c r="C78" s="19" t="s">
        <v>107</v>
      </c>
      <c r="D78" s="16" t="s">
        <v>35</v>
      </c>
      <c r="E78" s="99" t="s">
        <v>199</v>
      </c>
      <c r="F78" s="92"/>
    </row>
    <row r="79" spans="1:6" s="83" customFormat="1" ht="17.25" hidden="1" thickBot="1">
      <c r="A79" s="191"/>
      <c r="B79" s="81" t="s">
        <v>62</v>
      </c>
      <c r="C79" s="90" t="s">
        <v>108</v>
      </c>
      <c r="D79" s="91" t="s">
        <v>63</v>
      </c>
      <c r="E79" s="100" t="s">
        <v>134</v>
      </c>
      <c r="F79" s="92"/>
    </row>
    <row r="80" spans="1:6" s="83" customFormat="1" ht="16.5" hidden="1">
      <c r="A80" s="189" t="s">
        <v>54</v>
      </c>
      <c r="B80" s="82" t="s">
        <v>55</v>
      </c>
      <c r="C80" s="192" t="s">
        <v>171</v>
      </c>
      <c r="D80" s="193"/>
      <c r="E80" s="194"/>
      <c r="F80" s="92"/>
    </row>
    <row r="81" spans="1:6" s="83" customFormat="1" ht="16.5" hidden="1">
      <c r="A81" s="190"/>
      <c r="B81" s="14" t="s">
        <v>56</v>
      </c>
      <c r="C81" s="20">
        <v>3480000</v>
      </c>
      <c r="D81" s="16" t="s">
        <v>57</v>
      </c>
      <c r="E81" s="97">
        <v>3366000</v>
      </c>
      <c r="F81" s="92"/>
    </row>
    <row r="82" spans="1:6" s="83" customFormat="1" ht="16.5" hidden="1">
      <c r="A82" s="190"/>
      <c r="B82" s="14" t="s">
        <v>58</v>
      </c>
      <c r="C82" s="17">
        <f>E81/C81</f>
        <v>0.96724137931034482</v>
      </c>
      <c r="D82" s="16" t="s">
        <v>33</v>
      </c>
      <c r="E82" s="97">
        <f>E81</f>
        <v>3366000</v>
      </c>
      <c r="F82" s="92"/>
    </row>
    <row r="83" spans="1:6" s="83" customFormat="1" ht="16.5" hidden="1">
      <c r="A83" s="190"/>
      <c r="B83" s="14" t="s">
        <v>32</v>
      </c>
      <c r="C83" s="18" t="s">
        <v>169</v>
      </c>
      <c r="D83" s="16" t="s">
        <v>83</v>
      </c>
      <c r="E83" s="98" t="s">
        <v>167</v>
      </c>
      <c r="F83" s="92"/>
    </row>
    <row r="84" spans="1:6" s="83" customFormat="1" ht="16.5" hidden="1">
      <c r="A84" s="190"/>
      <c r="B84" s="14" t="s">
        <v>59</v>
      </c>
      <c r="C84" s="19" t="s">
        <v>106</v>
      </c>
      <c r="D84" s="16" t="s">
        <v>60</v>
      </c>
      <c r="E84" s="98" t="s">
        <v>115</v>
      </c>
      <c r="F84" s="92"/>
    </row>
    <row r="85" spans="1:6" s="83" customFormat="1" ht="16.5" hidden="1">
      <c r="A85" s="190"/>
      <c r="B85" s="14" t="s">
        <v>61</v>
      </c>
      <c r="C85" s="19" t="s">
        <v>107</v>
      </c>
      <c r="D85" s="16" t="s">
        <v>35</v>
      </c>
      <c r="E85" s="99" t="s">
        <v>99</v>
      </c>
      <c r="F85" s="92"/>
    </row>
    <row r="86" spans="1:6" s="83" customFormat="1" ht="17.25" hidden="1" thickBot="1">
      <c r="A86" s="191"/>
      <c r="B86" s="81" t="s">
        <v>62</v>
      </c>
      <c r="C86" s="90" t="s">
        <v>108</v>
      </c>
      <c r="D86" s="91" t="s">
        <v>63</v>
      </c>
      <c r="E86" s="100" t="s">
        <v>116</v>
      </c>
      <c r="F86" s="92"/>
    </row>
    <row r="87" spans="1:6" s="83" customFormat="1" ht="16.5" hidden="1">
      <c r="A87" s="189" t="s">
        <v>54</v>
      </c>
      <c r="B87" s="82" t="s">
        <v>55</v>
      </c>
      <c r="C87" s="192" t="s">
        <v>172</v>
      </c>
      <c r="D87" s="193"/>
      <c r="E87" s="194"/>
      <c r="F87" s="92"/>
    </row>
    <row r="88" spans="1:6" s="83" customFormat="1" ht="16.5" hidden="1">
      <c r="A88" s="190"/>
      <c r="B88" s="14" t="s">
        <v>56</v>
      </c>
      <c r="C88" s="20">
        <v>3321740</v>
      </c>
      <c r="D88" s="16" t="s">
        <v>57</v>
      </c>
      <c r="E88" s="97">
        <v>2988000</v>
      </c>
      <c r="F88" s="92"/>
    </row>
    <row r="89" spans="1:6" s="83" customFormat="1" ht="16.5" hidden="1">
      <c r="A89" s="190"/>
      <c r="B89" s="14" t="s">
        <v>58</v>
      </c>
      <c r="C89" s="17">
        <f>E88/C88</f>
        <v>0.89952856033283757</v>
      </c>
      <c r="D89" s="16" t="s">
        <v>33</v>
      </c>
      <c r="E89" s="97">
        <f>E88</f>
        <v>2988000</v>
      </c>
      <c r="F89" s="92"/>
    </row>
    <row r="90" spans="1:6" s="83" customFormat="1" ht="16.5" hidden="1">
      <c r="A90" s="190"/>
      <c r="B90" s="14" t="s">
        <v>32</v>
      </c>
      <c r="C90" s="18" t="s">
        <v>173</v>
      </c>
      <c r="D90" s="16" t="s">
        <v>83</v>
      </c>
      <c r="E90" s="98" t="s">
        <v>167</v>
      </c>
      <c r="F90" s="92"/>
    </row>
    <row r="91" spans="1:6" s="83" customFormat="1" ht="16.5" hidden="1">
      <c r="A91" s="190"/>
      <c r="B91" s="14" t="s">
        <v>59</v>
      </c>
      <c r="C91" s="19" t="s">
        <v>106</v>
      </c>
      <c r="D91" s="16" t="s">
        <v>60</v>
      </c>
      <c r="E91" s="98" t="s">
        <v>115</v>
      </c>
      <c r="F91" s="92"/>
    </row>
    <row r="92" spans="1:6" s="83" customFormat="1" ht="16.5" hidden="1">
      <c r="A92" s="190"/>
      <c r="B92" s="14" t="s">
        <v>61</v>
      </c>
      <c r="C92" s="19" t="s">
        <v>107</v>
      </c>
      <c r="D92" s="16" t="s">
        <v>35</v>
      </c>
      <c r="E92" s="99" t="s">
        <v>166</v>
      </c>
      <c r="F92" s="92"/>
    </row>
    <row r="93" spans="1:6" s="83" customFormat="1" ht="17.25" hidden="1" thickBot="1">
      <c r="A93" s="191"/>
      <c r="B93" s="81" t="s">
        <v>62</v>
      </c>
      <c r="C93" s="90" t="s">
        <v>108</v>
      </c>
      <c r="D93" s="91" t="s">
        <v>63</v>
      </c>
      <c r="E93" s="100" t="s">
        <v>174</v>
      </c>
      <c r="F93" s="92"/>
    </row>
    <row r="94" spans="1:6" s="83" customFormat="1" ht="16.5" hidden="1">
      <c r="A94" s="189" t="s">
        <v>54</v>
      </c>
      <c r="B94" s="82" t="s">
        <v>55</v>
      </c>
      <c r="C94" s="192" t="s">
        <v>127</v>
      </c>
      <c r="D94" s="193"/>
      <c r="E94" s="194"/>
      <c r="F94" s="92"/>
    </row>
    <row r="95" spans="1:6" s="83" customFormat="1" ht="16.5" hidden="1">
      <c r="A95" s="190"/>
      <c r="B95" s="14" t="s">
        <v>56</v>
      </c>
      <c r="C95" s="20">
        <v>2700000</v>
      </c>
      <c r="D95" s="16" t="s">
        <v>57</v>
      </c>
      <c r="E95" s="97">
        <v>2316000</v>
      </c>
      <c r="F95" s="92"/>
    </row>
    <row r="96" spans="1:6" s="83" customFormat="1" ht="16.5" hidden="1">
      <c r="A96" s="190"/>
      <c r="B96" s="14" t="s">
        <v>58</v>
      </c>
      <c r="C96" s="17">
        <f>E95/C95</f>
        <v>0.85777777777777775</v>
      </c>
      <c r="D96" s="16" t="s">
        <v>33</v>
      </c>
      <c r="E96" s="97">
        <f>E95</f>
        <v>2316000</v>
      </c>
      <c r="F96" s="92"/>
    </row>
    <row r="97" spans="1:6" s="83" customFormat="1" ht="16.5" hidden="1">
      <c r="A97" s="190"/>
      <c r="B97" s="14" t="s">
        <v>32</v>
      </c>
      <c r="C97" s="18" t="s">
        <v>113</v>
      </c>
      <c r="D97" s="16" t="s">
        <v>83</v>
      </c>
      <c r="E97" s="98" t="s">
        <v>125</v>
      </c>
      <c r="F97" s="92"/>
    </row>
    <row r="98" spans="1:6" s="83" customFormat="1" ht="16.5" hidden="1">
      <c r="A98" s="190"/>
      <c r="B98" s="14" t="s">
        <v>59</v>
      </c>
      <c r="C98" s="19" t="s">
        <v>106</v>
      </c>
      <c r="D98" s="16" t="s">
        <v>60</v>
      </c>
      <c r="E98" s="98" t="s">
        <v>126</v>
      </c>
      <c r="F98" s="92"/>
    </row>
    <row r="99" spans="1:6" s="83" customFormat="1" ht="16.5" hidden="1">
      <c r="A99" s="190"/>
      <c r="B99" s="14" t="s">
        <v>61</v>
      </c>
      <c r="C99" s="19" t="s">
        <v>107</v>
      </c>
      <c r="D99" s="16" t="s">
        <v>35</v>
      </c>
      <c r="E99" s="99" t="s">
        <v>117</v>
      </c>
      <c r="F99" s="92"/>
    </row>
    <row r="100" spans="1:6" s="83" customFormat="1" ht="17.25" hidden="1" thickBot="1">
      <c r="A100" s="191"/>
      <c r="B100" s="81" t="s">
        <v>62</v>
      </c>
      <c r="C100" s="90" t="s">
        <v>108</v>
      </c>
      <c r="D100" s="91" t="s">
        <v>63</v>
      </c>
      <c r="E100" s="100" t="s">
        <v>118</v>
      </c>
      <c r="F100" s="92"/>
    </row>
    <row r="101" spans="1:6" s="83" customFormat="1" ht="16.5" hidden="1">
      <c r="A101" s="189" t="s">
        <v>54</v>
      </c>
      <c r="B101" s="82" t="s">
        <v>55</v>
      </c>
      <c r="C101" s="192" t="s">
        <v>119</v>
      </c>
      <c r="D101" s="193"/>
      <c r="E101" s="194"/>
      <c r="F101" s="92"/>
    </row>
    <row r="102" spans="1:6" s="83" customFormat="1" ht="16.5" hidden="1">
      <c r="A102" s="190"/>
      <c r="B102" s="14" t="s">
        <v>56</v>
      </c>
      <c r="C102" s="20">
        <v>1790000</v>
      </c>
      <c r="D102" s="16" t="s">
        <v>57</v>
      </c>
      <c r="E102" s="97">
        <v>1683000</v>
      </c>
      <c r="F102" s="92"/>
    </row>
    <row r="103" spans="1:6" s="83" customFormat="1" ht="16.5" hidden="1">
      <c r="A103" s="190"/>
      <c r="B103" s="14" t="s">
        <v>58</v>
      </c>
      <c r="C103" s="17">
        <f>E102/C102</f>
        <v>0.94022346368715082</v>
      </c>
      <c r="D103" s="16" t="s">
        <v>33</v>
      </c>
      <c r="E103" s="97">
        <f>E102</f>
        <v>1683000</v>
      </c>
      <c r="F103" s="92"/>
    </row>
    <row r="104" spans="1:6" s="83" customFormat="1" ht="16.5" hidden="1">
      <c r="A104" s="190"/>
      <c r="B104" s="14" t="s">
        <v>32</v>
      </c>
      <c r="C104" s="18" t="s">
        <v>120</v>
      </c>
      <c r="D104" s="16" t="s">
        <v>83</v>
      </c>
      <c r="E104" s="98" t="s">
        <v>121</v>
      </c>
      <c r="F104" s="92"/>
    </row>
    <row r="105" spans="1:6" s="83" customFormat="1" ht="16.5" hidden="1">
      <c r="A105" s="190"/>
      <c r="B105" s="14" t="s">
        <v>59</v>
      </c>
      <c r="C105" s="19" t="s">
        <v>106</v>
      </c>
      <c r="D105" s="16" t="s">
        <v>60</v>
      </c>
      <c r="E105" s="98" t="s">
        <v>129</v>
      </c>
      <c r="F105" s="92"/>
    </row>
    <row r="106" spans="1:6" s="83" customFormat="1" ht="16.5" hidden="1">
      <c r="A106" s="190"/>
      <c r="B106" s="14" t="s">
        <v>61</v>
      </c>
      <c r="C106" s="19" t="s">
        <v>107</v>
      </c>
      <c r="D106" s="16" t="s">
        <v>35</v>
      </c>
      <c r="E106" s="99" t="s">
        <v>122</v>
      </c>
      <c r="F106" s="92"/>
    </row>
    <row r="107" spans="1:6" s="83" customFormat="1" ht="17.25" hidden="1" thickBot="1">
      <c r="A107" s="191"/>
      <c r="B107" s="81" t="s">
        <v>62</v>
      </c>
      <c r="C107" s="90" t="s">
        <v>108</v>
      </c>
      <c r="D107" s="91" t="s">
        <v>63</v>
      </c>
      <c r="E107" s="100" t="s">
        <v>130</v>
      </c>
      <c r="F107" s="92"/>
    </row>
    <row r="108" spans="1:6" s="83" customFormat="1" ht="16.5" hidden="1">
      <c r="A108" s="189" t="s">
        <v>54</v>
      </c>
      <c r="B108" s="82" t="s">
        <v>55</v>
      </c>
      <c r="C108" s="192" t="s">
        <v>158</v>
      </c>
      <c r="D108" s="193"/>
      <c r="E108" s="194"/>
      <c r="F108" s="92"/>
    </row>
    <row r="109" spans="1:6" s="83" customFormat="1" ht="16.5" hidden="1">
      <c r="A109" s="190"/>
      <c r="B109" s="14" t="s">
        <v>56</v>
      </c>
      <c r="C109" s="20">
        <v>43470000</v>
      </c>
      <c r="D109" s="16" t="s">
        <v>57</v>
      </c>
      <c r="E109" s="97">
        <v>41400000</v>
      </c>
      <c r="F109" s="92"/>
    </row>
    <row r="110" spans="1:6" s="83" customFormat="1" ht="16.5" hidden="1">
      <c r="A110" s="190"/>
      <c r="B110" s="14" t="s">
        <v>58</v>
      </c>
      <c r="C110" s="17">
        <f>E109/C109</f>
        <v>0.95238095238095233</v>
      </c>
      <c r="D110" s="16" t="s">
        <v>33</v>
      </c>
      <c r="E110" s="97">
        <f>E109</f>
        <v>41400000</v>
      </c>
      <c r="F110" s="92"/>
    </row>
    <row r="111" spans="1:6" s="83" customFormat="1" ht="16.5" hidden="1">
      <c r="A111" s="190"/>
      <c r="B111" s="14" t="s">
        <v>32</v>
      </c>
      <c r="C111" s="18" t="s">
        <v>135</v>
      </c>
      <c r="D111" s="106" t="s">
        <v>83</v>
      </c>
      <c r="E111" s="98" t="s">
        <v>132</v>
      </c>
      <c r="F111" s="107"/>
    </row>
    <row r="112" spans="1:6" s="83" customFormat="1" ht="16.5" hidden="1">
      <c r="A112" s="190"/>
      <c r="B112" s="14" t="s">
        <v>59</v>
      </c>
      <c r="C112" s="108" t="s">
        <v>106</v>
      </c>
      <c r="D112" s="106" t="s">
        <v>60</v>
      </c>
      <c r="E112" s="98"/>
      <c r="F112" s="107"/>
    </row>
    <row r="113" spans="1:7" s="83" customFormat="1" ht="16.5" hidden="1">
      <c r="A113" s="190"/>
      <c r="B113" s="14" t="s">
        <v>61</v>
      </c>
      <c r="C113" s="19" t="s">
        <v>107</v>
      </c>
      <c r="D113" s="16" t="s">
        <v>35</v>
      </c>
      <c r="E113" s="99" t="s">
        <v>111</v>
      </c>
      <c r="F113" s="92"/>
    </row>
    <row r="114" spans="1:7" s="83" customFormat="1" ht="17.25" hidden="1" thickBot="1">
      <c r="A114" s="191"/>
      <c r="B114" s="81" t="s">
        <v>62</v>
      </c>
      <c r="C114" s="90" t="s">
        <v>108</v>
      </c>
      <c r="D114" s="91" t="s">
        <v>63</v>
      </c>
      <c r="E114" s="100" t="s">
        <v>136</v>
      </c>
      <c r="F114" s="92"/>
    </row>
    <row r="115" spans="1:7" ht="16.5" hidden="1">
      <c r="A115" s="189" t="s">
        <v>137</v>
      </c>
      <c r="B115" s="82" t="s">
        <v>55</v>
      </c>
      <c r="C115" s="192" t="s">
        <v>138</v>
      </c>
      <c r="D115" s="193"/>
      <c r="E115" s="196"/>
      <c r="G115" s="83"/>
    </row>
    <row r="116" spans="1:7" ht="16.5" hidden="1">
      <c r="A116" s="190"/>
      <c r="B116" s="14" t="s">
        <v>56</v>
      </c>
      <c r="C116" s="20">
        <v>1260000</v>
      </c>
      <c r="D116" s="16" t="s">
        <v>57</v>
      </c>
      <c r="E116" s="113">
        <v>1200000</v>
      </c>
      <c r="G116" s="83"/>
    </row>
    <row r="117" spans="1:7" ht="16.5" hidden="1">
      <c r="A117" s="190"/>
      <c r="B117" s="14" t="s">
        <v>58</v>
      </c>
      <c r="C117" s="17">
        <f>E116/C116</f>
        <v>0.95238095238095233</v>
      </c>
      <c r="D117" s="16" t="s">
        <v>33</v>
      </c>
      <c r="E117" s="113">
        <f>SUM(E116)</f>
        <v>1200000</v>
      </c>
      <c r="G117" s="83"/>
    </row>
    <row r="118" spans="1:7" ht="16.5" hidden="1">
      <c r="A118" s="190"/>
      <c r="B118" s="14" t="s">
        <v>32</v>
      </c>
      <c r="C118" s="18" t="s">
        <v>140</v>
      </c>
      <c r="D118" s="16" t="s">
        <v>83</v>
      </c>
      <c r="E118" s="98" t="s">
        <v>132</v>
      </c>
      <c r="G118" s="83"/>
    </row>
    <row r="119" spans="1:7" ht="16.5" hidden="1">
      <c r="A119" s="190"/>
      <c r="B119" s="14" t="s">
        <v>59</v>
      </c>
      <c r="C119" s="19" t="s">
        <v>106</v>
      </c>
      <c r="D119" s="16" t="s">
        <v>60</v>
      </c>
      <c r="E119" s="98"/>
      <c r="G119" s="83"/>
    </row>
    <row r="120" spans="1:7" ht="16.5" hidden="1">
      <c r="A120" s="190"/>
      <c r="B120" s="14" t="s">
        <v>61</v>
      </c>
      <c r="C120" s="19" t="s">
        <v>107</v>
      </c>
      <c r="D120" s="16" t="s">
        <v>35</v>
      </c>
      <c r="E120" s="111" t="s">
        <v>133</v>
      </c>
      <c r="G120" s="83"/>
    </row>
    <row r="121" spans="1:7" ht="17.25" hidden="1" thickBot="1">
      <c r="A121" s="191"/>
      <c r="B121" s="81" t="s">
        <v>62</v>
      </c>
      <c r="C121" s="114" t="s">
        <v>139</v>
      </c>
      <c r="D121" s="115" t="s">
        <v>63</v>
      </c>
      <c r="E121" s="112" t="s">
        <v>134</v>
      </c>
      <c r="G121" s="83"/>
    </row>
    <row r="122" spans="1:7" ht="16.5" hidden="1">
      <c r="A122" s="189" t="s">
        <v>137</v>
      </c>
      <c r="B122" s="82" t="s">
        <v>55</v>
      </c>
      <c r="C122" s="192" t="s">
        <v>141</v>
      </c>
      <c r="D122" s="193"/>
      <c r="E122" s="196"/>
      <c r="G122" s="83"/>
    </row>
    <row r="123" spans="1:7" ht="16.5" hidden="1">
      <c r="A123" s="190"/>
      <c r="B123" s="14" t="s">
        <v>56</v>
      </c>
      <c r="C123" s="20">
        <v>660000</v>
      </c>
      <c r="D123" s="16" t="s">
        <v>57</v>
      </c>
      <c r="E123" s="113">
        <v>600000</v>
      </c>
      <c r="G123" s="83"/>
    </row>
    <row r="124" spans="1:7" ht="16.5" hidden="1">
      <c r="A124" s="190"/>
      <c r="B124" s="14" t="s">
        <v>58</v>
      </c>
      <c r="C124" s="17">
        <f>E123/C123</f>
        <v>0.90909090909090906</v>
      </c>
      <c r="D124" s="16" t="s">
        <v>33</v>
      </c>
      <c r="E124" s="113">
        <f>SUM(E123)</f>
        <v>600000</v>
      </c>
      <c r="G124" s="83"/>
    </row>
    <row r="125" spans="1:7" ht="16.5" hidden="1">
      <c r="A125" s="190"/>
      <c r="B125" s="14" t="s">
        <v>32</v>
      </c>
      <c r="C125" s="18" t="s">
        <v>140</v>
      </c>
      <c r="D125" s="16" t="s">
        <v>83</v>
      </c>
      <c r="E125" s="98" t="s">
        <v>132</v>
      </c>
      <c r="G125" s="83"/>
    </row>
    <row r="126" spans="1:7" ht="16.5" hidden="1">
      <c r="A126" s="190"/>
      <c r="B126" s="14" t="s">
        <v>59</v>
      </c>
      <c r="C126" s="19" t="s">
        <v>106</v>
      </c>
      <c r="D126" s="16" t="s">
        <v>60</v>
      </c>
      <c r="E126" s="98"/>
      <c r="G126" s="83"/>
    </row>
    <row r="127" spans="1:7" ht="16.5" hidden="1">
      <c r="A127" s="190"/>
      <c r="B127" s="14" t="s">
        <v>61</v>
      </c>
      <c r="C127" s="19" t="s">
        <v>107</v>
      </c>
      <c r="D127" s="16" t="s">
        <v>35</v>
      </c>
      <c r="E127" s="111" t="s">
        <v>133</v>
      </c>
      <c r="G127" s="83"/>
    </row>
    <row r="128" spans="1:7" ht="17.25" hidden="1" thickBot="1">
      <c r="A128" s="191"/>
      <c r="B128" s="81" t="s">
        <v>62</v>
      </c>
      <c r="C128" s="114" t="s">
        <v>139</v>
      </c>
      <c r="D128" s="115" t="s">
        <v>63</v>
      </c>
      <c r="E128" s="112" t="s">
        <v>134</v>
      </c>
      <c r="G128" s="83"/>
    </row>
    <row r="129" spans="1:7" ht="16.5" hidden="1">
      <c r="A129" s="189" t="s">
        <v>54</v>
      </c>
      <c r="B129" s="82" t="s">
        <v>55</v>
      </c>
      <c r="C129" s="192" t="s">
        <v>142</v>
      </c>
      <c r="D129" s="193"/>
      <c r="E129" s="196"/>
      <c r="G129" s="83"/>
    </row>
    <row r="130" spans="1:7" ht="16.5" hidden="1">
      <c r="A130" s="190"/>
      <c r="B130" s="14" t="s">
        <v>56</v>
      </c>
      <c r="C130" s="20">
        <v>3660000</v>
      </c>
      <c r="D130" s="16" t="s">
        <v>57</v>
      </c>
      <c r="E130" s="113">
        <v>3564000</v>
      </c>
      <c r="G130" s="83"/>
    </row>
    <row r="131" spans="1:7" ht="16.5" hidden="1">
      <c r="A131" s="190"/>
      <c r="B131" s="14" t="s">
        <v>58</v>
      </c>
      <c r="C131" s="17">
        <f>E130/C130</f>
        <v>0.97377049180327868</v>
      </c>
      <c r="D131" s="16" t="s">
        <v>33</v>
      </c>
      <c r="E131" s="113">
        <f>SUM(E130)</f>
        <v>3564000</v>
      </c>
      <c r="G131" s="83"/>
    </row>
    <row r="132" spans="1:7" ht="16.5" hidden="1">
      <c r="A132" s="190"/>
      <c r="B132" s="14" t="s">
        <v>32</v>
      </c>
      <c r="C132" s="18" t="s">
        <v>140</v>
      </c>
      <c r="D132" s="16" t="s">
        <v>143</v>
      </c>
      <c r="E132" s="98" t="s">
        <v>132</v>
      </c>
      <c r="G132" s="83"/>
    </row>
    <row r="133" spans="1:7" ht="16.5" hidden="1">
      <c r="A133" s="190"/>
      <c r="B133" s="14" t="s">
        <v>59</v>
      </c>
      <c r="C133" s="19" t="s">
        <v>106</v>
      </c>
      <c r="D133" s="16" t="s">
        <v>60</v>
      </c>
      <c r="E133" s="98"/>
      <c r="G133" s="83"/>
    </row>
    <row r="134" spans="1:7" ht="16.5" hidden="1">
      <c r="A134" s="190"/>
      <c r="B134" s="14" t="s">
        <v>61</v>
      </c>
      <c r="C134" s="19" t="s">
        <v>107</v>
      </c>
      <c r="D134" s="16" t="s">
        <v>35</v>
      </c>
      <c r="E134" s="111" t="s">
        <v>144</v>
      </c>
      <c r="G134" s="83"/>
    </row>
    <row r="135" spans="1:7" ht="17.25" hidden="1" thickBot="1">
      <c r="A135" s="191"/>
      <c r="B135" s="81" t="s">
        <v>62</v>
      </c>
      <c r="C135" s="90" t="s">
        <v>139</v>
      </c>
      <c r="D135" s="91" t="s">
        <v>63</v>
      </c>
      <c r="E135" s="116" t="s">
        <v>145</v>
      </c>
      <c r="G135" s="83"/>
    </row>
    <row r="136" spans="1:7" ht="16.5" hidden="1">
      <c r="A136" s="189" t="s">
        <v>146</v>
      </c>
      <c r="B136" s="82" t="s">
        <v>55</v>
      </c>
      <c r="C136" s="192" t="s">
        <v>157</v>
      </c>
      <c r="D136" s="193"/>
      <c r="E136" s="196"/>
      <c r="G136" s="83"/>
    </row>
    <row r="137" spans="1:7" ht="16.5" hidden="1">
      <c r="A137" s="190"/>
      <c r="B137" s="14" t="s">
        <v>56</v>
      </c>
      <c r="C137" s="20">
        <v>336674000</v>
      </c>
      <c r="D137" s="16" t="s">
        <v>57</v>
      </c>
      <c r="E137" s="113">
        <v>311484000</v>
      </c>
      <c r="G137" s="83"/>
    </row>
    <row r="138" spans="1:7" ht="16.5" hidden="1">
      <c r="A138" s="190"/>
      <c r="B138" s="14" t="s">
        <v>58</v>
      </c>
      <c r="C138" s="17">
        <f>E137/C137</f>
        <v>0.92517984756767679</v>
      </c>
      <c r="D138" s="16" t="s">
        <v>33</v>
      </c>
      <c r="E138" s="113">
        <f>SUM(E137)</f>
        <v>311484000</v>
      </c>
      <c r="G138" s="83"/>
    </row>
    <row r="139" spans="1:7" ht="16.5" hidden="1">
      <c r="A139" s="190"/>
      <c r="B139" s="14" t="s">
        <v>32</v>
      </c>
      <c r="C139" s="18" t="s">
        <v>147</v>
      </c>
      <c r="D139" s="16" t="s">
        <v>83</v>
      </c>
      <c r="E139" s="98" t="s">
        <v>132</v>
      </c>
      <c r="G139" s="83"/>
    </row>
    <row r="140" spans="1:7" ht="16.5" hidden="1">
      <c r="A140" s="190"/>
      <c r="B140" s="14" t="s">
        <v>59</v>
      </c>
      <c r="C140" s="19" t="s">
        <v>148</v>
      </c>
      <c r="D140" s="16" t="s">
        <v>60</v>
      </c>
      <c r="E140" s="98"/>
      <c r="G140" s="83"/>
    </row>
    <row r="141" spans="1:7" ht="16.5" hidden="1">
      <c r="A141" s="190"/>
      <c r="B141" s="14" t="s">
        <v>61</v>
      </c>
      <c r="C141" s="19" t="s">
        <v>107</v>
      </c>
      <c r="D141" s="16" t="s">
        <v>35</v>
      </c>
      <c r="E141" s="111" t="s">
        <v>149</v>
      </c>
      <c r="G141" s="83"/>
    </row>
    <row r="142" spans="1:7" ht="17.25" hidden="1" thickBot="1">
      <c r="A142" s="191"/>
      <c r="B142" s="81" t="s">
        <v>62</v>
      </c>
      <c r="C142" s="114" t="s">
        <v>139</v>
      </c>
      <c r="D142" s="115" t="s">
        <v>63</v>
      </c>
      <c r="E142" s="112" t="s">
        <v>150</v>
      </c>
      <c r="G142" s="83"/>
    </row>
    <row r="143" spans="1:7" ht="16.5" hidden="1">
      <c r="A143" s="189" t="s">
        <v>54</v>
      </c>
      <c r="B143" s="82" t="s">
        <v>55</v>
      </c>
      <c r="C143" s="192" t="s">
        <v>151</v>
      </c>
      <c r="D143" s="193"/>
      <c r="E143" s="196"/>
      <c r="G143" s="83"/>
    </row>
    <row r="144" spans="1:7" ht="16.5" hidden="1">
      <c r="A144" s="190"/>
      <c r="B144" s="14" t="s">
        <v>56</v>
      </c>
      <c r="C144" s="20">
        <v>3321740</v>
      </c>
      <c r="D144" s="16" t="s">
        <v>57</v>
      </c>
      <c r="E144" s="113">
        <v>2988000</v>
      </c>
      <c r="G144" s="83"/>
    </row>
    <row r="145" spans="1:7" ht="16.5" hidden="1">
      <c r="A145" s="190"/>
      <c r="B145" s="14" t="s">
        <v>58</v>
      </c>
      <c r="C145" s="17">
        <f>E144/C144</f>
        <v>0.89952856033283757</v>
      </c>
      <c r="D145" s="16" t="s">
        <v>33</v>
      </c>
      <c r="E145" s="113">
        <f>SUM(E144)</f>
        <v>2988000</v>
      </c>
      <c r="G145" s="83"/>
    </row>
    <row r="146" spans="1:7" ht="16.5" hidden="1">
      <c r="A146" s="190"/>
      <c r="B146" s="14" t="s">
        <v>32</v>
      </c>
      <c r="C146" s="18" t="s">
        <v>152</v>
      </c>
      <c r="D146" s="16" t="s">
        <v>143</v>
      </c>
      <c r="E146" s="98" t="s">
        <v>132</v>
      </c>
      <c r="G146" s="83"/>
    </row>
    <row r="147" spans="1:7" ht="16.5" hidden="1">
      <c r="A147" s="190"/>
      <c r="B147" s="14" t="s">
        <v>59</v>
      </c>
      <c r="C147" s="19" t="s">
        <v>106</v>
      </c>
      <c r="D147" s="16" t="s">
        <v>60</v>
      </c>
      <c r="E147" s="98"/>
      <c r="G147" s="83"/>
    </row>
    <row r="148" spans="1:7" ht="16.5" hidden="1">
      <c r="A148" s="190"/>
      <c r="B148" s="14" t="s">
        <v>61</v>
      </c>
      <c r="C148" s="19" t="s">
        <v>107</v>
      </c>
      <c r="D148" s="16" t="s">
        <v>35</v>
      </c>
      <c r="E148" s="111" t="s">
        <v>153</v>
      </c>
      <c r="G148" s="83"/>
    </row>
    <row r="149" spans="1:7" ht="17.25" hidden="1" thickBot="1">
      <c r="A149" s="191"/>
      <c r="B149" s="81" t="s">
        <v>62</v>
      </c>
      <c r="C149" s="90" t="s">
        <v>139</v>
      </c>
      <c r="D149" s="91" t="s">
        <v>63</v>
      </c>
      <c r="E149" s="116" t="s">
        <v>154</v>
      </c>
      <c r="G149" s="83"/>
    </row>
    <row r="150" spans="1:7">
      <c r="G150" s="83"/>
    </row>
    <row r="151" spans="1:7">
      <c r="G151" s="83"/>
    </row>
  </sheetData>
  <mergeCells count="43">
    <mergeCell ref="A136:A142"/>
    <mergeCell ref="C136:E136"/>
    <mergeCell ref="A143:A149"/>
    <mergeCell ref="C143:E143"/>
    <mergeCell ref="A115:A121"/>
    <mergeCell ref="C115:E115"/>
    <mergeCell ref="A122:A128"/>
    <mergeCell ref="C122:E122"/>
    <mergeCell ref="A129:A135"/>
    <mergeCell ref="C129:E129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38:A44"/>
    <mergeCell ref="C38:E38"/>
    <mergeCell ref="A45:A51"/>
    <mergeCell ref="C45:E45"/>
    <mergeCell ref="A59:A65"/>
    <mergeCell ref="C59:E59"/>
    <mergeCell ref="A52:A58"/>
    <mergeCell ref="C52:E52"/>
    <mergeCell ref="A66:A72"/>
    <mergeCell ref="C66:E66"/>
    <mergeCell ref="A73:A79"/>
    <mergeCell ref="C73:E73"/>
    <mergeCell ref="A80:A86"/>
    <mergeCell ref="C80:E80"/>
    <mergeCell ref="A101:A107"/>
    <mergeCell ref="C101:E101"/>
    <mergeCell ref="A108:A114"/>
    <mergeCell ref="C108:E108"/>
    <mergeCell ref="A87:A93"/>
    <mergeCell ref="C87:E87"/>
    <mergeCell ref="A94:A100"/>
    <mergeCell ref="C94:E94"/>
  </mergeCells>
  <phoneticPr fontId="6" type="noConversion"/>
  <conditionalFormatting sqref="E63">
    <cfRule type="duplicateValues" dxfId="4" priority="11"/>
  </conditionalFormatting>
  <conditionalFormatting sqref="E70">
    <cfRule type="duplicateValues" dxfId="3" priority="9"/>
  </conditionalFormatting>
  <conditionalFormatting sqref="E77">
    <cfRule type="duplicateValues" dxfId="2" priority="7"/>
  </conditionalFormatting>
  <conditionalFormatting sqref="E83:E84">
    <cfRule type="duplicateValues" dxfId="1" priority="6"/>
  </conditionalFormatting>
  <conditionalFormatting sqref="E90:E91">
    <cfRule type="duplicateValues" dxfId="0" priority="5"/>
  </conditionalFormatting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3"/>
  <sheetViews>
    <sheetView zoomScale="85" zoomScaleNormal="85" workbookViewId="0">
      <selection activeCell="L213" sqref="L213"/>
    </sheetView>
  </sheetViews>
  <sheetFormatPr defaultRowHeight="13.5"/>
  <cols>
    <col min="1" max="1" width="17.109375" style="2" customWidth="1"/>
    <col min="2" max="2" width="20.44140625" style="6" customWidth="1"/>
    <col min="3" max="3" width="23.77734375" style="6" customWidth="1"/>
    <col min="4" max="4" width="15.5546875" style="6" customWidth="1"/>
    <col min="5" max="6" width="15.5546875" style="2" customWidth="1"/>
  </cols>
  <sheetData>
    <row r="1" spans="1:6" ht="25.5">
      <c r="A1" s="186" t="s">
        <v>22</v>
      </c>
      <c r="B1" s="186"/>
      <c r="C1" s="186"/>
      <c r="D1" s="186"/>
      <c r="E1" s="186"/>
      <c r="F1" s="186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3" customFormat="1" ht="22.5" customHeight="1" thickTop="1">
      <c r="A3" s="10" t="s">
        <v>31</v>
      </c>
      <c r="B3" s="229" t="str">
        <f>계약현황공개!C3</f>
        <v>2025. 조경수목 및 병해충 방제관리</v>
      </c>
      <c r="C3" s="230"/>
      <c r="D3" s="230"/>
      <c r="E3" s="230"/>
      <c r="F3" s="231"/>
    </row>
    <row r="4" spans="1:6" s="83" customFormat="1" ht="18.75" customHeight="1">
      <c r="A4" s="197" t="s">
        <v>39</v>
      </c>
      <c r="B4" s="215" t="s">
        <v>32</v>
      </c>
      <c r="C4" s="215" t="s">
        <v>83</v>
      </c>
      <c r="D4" s="94" t="s">
        <v>40</v>
      </c>
      <c r="E4" s="94" t="s">
        <v>33</v>
      </c>
      <c r="F4" s="95" t="s">
        <v>297</v>
      </c>
    </row>
    <row r="5" spans="1:6" s="83" customFormat="1" ht="18.75" customHeight="1">
      <c r="A5" s="214"/>
      <c r="B5" s="216"/>
      <c r="C5" s="216"/>
      <c r="D5" s="94" t="s">
        <v>41</v>
      </c>
      <c r="E5" s="94" t="s">
        <v>34</v>
      </c>
      <c r="F5" s="95" t="s">
        <v>42</v>
      </c>
    </row>
    <row r="6" spans="1:6" s="83" customFormat="1" ht="18.75" customHeight="1">
      <c r="A6" s="214"/>
      <c r="B6" s="273" t="str">
        <f>계약현황공개!C6</f>
        <v>2025.03.20.</v>
      </c>
      <c r="C6" s="274" t="str">
        <f>계약현황공개!E6</f>
        <v>2025.03.21.~2025.10.31.</v>
      </c>
      <c r="D6" s="275">
        <f>계약현황공개!C4</f>
        <v>4994000</v>
      </c>
      <c r="E6" s="275">
        <f>계약현황공개!E4</f>
        <v>4700000</v>
      </c>
      <c r="F6" s="276">
        <f>계약현황공개!C5</f>
        <v>0.9411293552262715</v>
      </c>
    </row>
    <row r="7" spans="1:6" s="83" customFormat="1" ht="18.75" customHeight="1">
      <c r="A7" s="198"/>
      <c r="B7" s="277"/>
      <c r="C7" s="278"/>
      <c r="D7" s="279"/>
      <c r="E7" s="279"/>
      <c r="F7" s="280"/>
    </row>
    <row r="8" spans="1:6" s="83" customFormat="1" ht="18.75" customHeight="1">
      <c r="A8" s="197" t="s">
        <v>35</v>
      </c>
      <c r="B8" s="94" t="s">
        <v>36</v>
      </c>
      <c r="C8" s="94" t="s">
        <v>46</v>
      </c>
      <c r="D8" s="199" t="s">
        <v>37</v>
      </c>
      <c r="E8" s="200"/>
      <c r="F8" s="201"/>
    </row>
    <row r="9" spans="1:6" s="83" customFormat="1" ht="18.75" customHeight="1">
      <c r="A9" s="198"/>
      <c r="B9" s="54" t="str">
        <f>계약현황공개!E8</f>
        <v>강서농원</v>
      </c>
      <c r="C9" s="7" t="s">
        <v>232</v>
      </c>
      <c r="D9" s="202" t="str">
        <f>계약현황공개!E9</f>
        <v>경기도 성남시 수정구</v>
      </c>
      <c r="E9" s="203"/>
      <c r="F9" s="204"/>
    </row>
    <row r="10" spans="1:6" s="83" customFormat="1" ht="18.75" customHeight="1">
      <c r="A10" s="93" t="s">
        <v>45</v>
      </c>
      <c r="B10" s="205" t="s">
        <v>109</v>
      </c>
      <c r="C10" s="206"/>
      <c r="D10" s="206"/>
      <c r="E10" s="206"/>
      <c r="F10" s="207"/>
    </row>
    <row r="11" spans="1:6" s="83" customFormat="1" ht="18.75" customHeight="1">
      <c r="A11" s="93" t="s">
        <v>43</v>
      </c>
      <c r="B11" s="205" t="s">
        <v>237</v>
      </c>
      <c r="C11" s="206"/>
      <c r="D11" s="206"/>
      <c r="E11" s="206"/>
      <c r="F11" s="207"/>
    </row>
    <row r="12" spans="1:6" s="83" customFormat="1" ht="18.75" customHeight="1" thickBot="1">
      <c r="A12" s="11" t="s">
        <v>38</v>
      </c>
      <c r="B12" s="226"/>
      <c r="C12" s="227"/>
      <c r="D12" s="227"/>
      <c r="E12" s="227"/>
      <c r="F12" s="228"/>
    </row>
    <row r="13" spans="1:6" s="83" customFormat="1" ht="22.5" customHeight="1" thickTop="1">
      <c r="A13" s="10" t="s">
        <v>31</v>
      </c>
      <c r="B13" s="229" t="str">
        <f>계약현황공개!C10</f>
        <v>옥외 광고물[벽체LED간판] 제작</v>
      </c>
      <c r="C13" s="230"/>
      <c r="D13" s="230"/>
      <c r="E13" s="230"/>
      <c r="F13" s="231"/>
    </row>
    <row r="14" spans="1:6" s="83" customFormat="1" ht="18.75" customHeight="1">
      <c r="A14" s="197" t="s">
        <v>39</v>
      </c>
      <c r="B14" s="215" t="s">
        <v>32</v>
      </c>
      <c r="C14" s="215" t="s">
        <v>83</v>
      </c>
      <c r="D14" s="94" t="s">
        <v>40</v>
      </c>
      <c r="E14" s="94" t="s">
        <v>33</v>
      </c>
      <c r="F14" s="95" t="s">
        <v>297</v>
      </c>
    </row>
    <row r="15" spans="1:6" s="83" customFormat="1" ht="18.75" customHeight="1">
      <c r="A15" s="214"/>
      <c r="B15" s="216"/>
      <c r="C15" s="216"/>
      <c r="D15" s="94" t="s">
        <v>41</v>
      </c>
      <c r="E15" s="94" t="s">
        <v>34</v>
      </c>
      <c r="F15" s="95" t="s">
        <v>42</v>
      </c>
    </row>
    <row r="16" spans="1:6" s="83" customFormat="1" ht="18.75" customHeight="1">
      <c r="A16" s="214"/>
      <c r="B16" s="273" t="str">
        <f>계약현황공개!C13</f>
        <v>2025.03.21.</v>
      </c>
      <c r="C16" s="274" t="str">
        <f>계약현황공개!E13</f>
        <v>2025.03.24.~2025.04.19.</v>
      </c>
      <c r="D16" s="275">
        <f>계약현황공개!C11</f>
        <v>15499000</v>
      </c>
      <c r="E16" s="275">
        <f>계약현황공개!E12</f>
        <v>14080000</v>
      </c>
      <c r="F16" s="276">
        <f>계약현황공개!C12</f>
        <v>0.90844570617459186</v>
      </c>
    </row>
    <row r="17" spans="1:6" s="83" customFormat="1" ht="18.75" customHeight="1">
      <c r="A17" s="198"/>
      <c r="B17" s="277"/>
      <c r="C17" s="278"/>
      <c r="D17" s="279"/>
      <c r="E17" s="279"/>
      <c r="F17" s="280"/>
    </row>
    <row r="18" spans="1:6" s="83" customFormat="1" ht="18.75" customHeight="1">
      <c r="A18" s="197" t="s">
        <v>35</v>
      </c>
      <c r="B18" s="94" t="s">
        <v>36</v>
      </c>
      <c r="C18" s="94" t="s">
        <v>46</v>
      </c>
      <c r="D18" s="199" t="s">
        <v>37</v>
      </c>
      <c r="E18" s="200"/>
      <c r="F18" s="201"/>
    </row>
    <row r="19" spans="1:6" s="83" customFormat="1" ht="18.75" customHeight="1">
      <c r="A19" s="198"/>
      <c r="B19" s="54" t="str">
        <f>계약현황공개!E15</f>
        <v>동성애드</v>
      </c>
      <c r="C19" s="7" t="s">
        <v>201</v>
      </c>
      <c r="D19" s="202" t="str">
        <f>계약현황공개!E16</f>
        <v>경기도 성남시 수정구</v>
      </c>
      <c r="E19" s="203"/>
      <c r="F19" s="204"/>
    </row>
    <row r="20" spans="1:6" s="83" customFormat="1" ht="18.75" customHeight="1">
      <c r="A20" s="93" t="s">
        <v>45</v>
      </c>
      <c r="B20" s="205" t="s">
        <v>109</v>
      </c>
      <c r="C20" s="206"/>
      <c r="D20" s="206"/>
      <c r="E20" s="206"/>
      <c r="F20" s="207"/>
    </row>
    <row r="21" spans="1:6" s="83" customFormat="1" ht="18.75" customHeight="1">
      <c r="A21" s="93" t="s">
        <v>43</v>
      </c>
      <c r="B21" s="205" t="s">
        <v>237</v>
      </c>
      <c r="C21" s="206"/>
      <c r="D21" s="206"/>
      <c r="E21" s="206"/>
      <c r="F21" s="207"/>
    </row>
    <row r="22" spans="1:6" s="83" customFormat="1" ht="18.75" customHeight="1" thickBot="1">
      <c r="A22" s="11" t="s">
        <v>38</v>
      </c>
      <c r="B22" s="226"/>
      <c r="C22" s="227"/>
      <c r="D22" s="227"/>
      <c r="E22" s="227"/>
      <c r="F22" s="228"/>
    </row>
    <row r="23" spans="1:6" ht="22.5" hidden="1" customHeight="1" thickTop="1">
      <c r="A23" s="10" t="s">
        <v>31</v>
      </c>
      <c r="B23" s="229">
        <f>계약현황공개!C17</f>
        <v>0</v>
      </c>
      <c r="C23" s="230"/>
      <c r="D23" s="230"/>
      <c r="E23" s="230"/>
      <c r="F23" s="231"/>
    </row>
    <row r="24" spans="1:6" ht="15" hidden="1">
      <c r="A24" s="197" t="s">
        <v>39</v>
      </c>
      <c r="B24" s="215" t="s">
        <v>32</v>
      </c>
      <c r="C24" s="215" t="s">
        <v>83</v>
      </c>
      <c r="D24" s="94" t="s">
        <v>40</v>
      </c>
      <c r="E24" s="94" t="s">
        <v>33</v>
      </c>
      <c r="F24" s="95" t="s">
        <v>44</v>
      </c>
    </row>
    <row r="25" spans="1:6" ht="15" hidden="1">
      <c r="A25" s="214"/>
      <c r="B25" s="216"/>
      <c r="C25" s="216"/>
      <c r="D25" s="12" t="s">
        <v>41</v>
      </c>
      <c r="E25" s="12" t="s">
        <v>34</v>
      </c>
      <c r="F25" s="13" t="s">
        <v>42</v>
      </c>
    </row>
    <row r="26" spans="1:6" ht="13.5" hidden="1" customHeight="1">
      <c r="A26" s="214"/>
      <c r="B26" s="217">
        <f>계약현황공개!C20</f>
        <v>0</v>
      </c>
      <c r="C26" s="219">
        <f>계약현황공개!E20</f>
        <v>0</v>
      </c>
      <c r="D26" s="221">
        <f>계약현황공개!C18</f>
        <v>0</v>
      </c>
      <c r="E26" s="221">
        <f>계약현황공개!E18</f>
        <v>0</v>
      </c>
      <c r="F26" s="223" t="e">
        <f>계약현황공개!C19</f>
        <v>#DIV/0!</v>
      </c>
    </row>
    <row r="27" spans="1:6" ht="13.5" hidden="1" customHeight="1">
      <c r="A27" s="198"/>
      <c r="B27" s="218"/>
      <c r="C27" s="220"/>
      <c r="D27" s="222"/>
      <c r="E27" s="222"/>
      <c r="F27" s="224"/>
    </row>
    <row r="28" spans="1:6" ht="14.25" hidden="1">
      <c r="A28" s="197" t="s">
        <v>35</v>
      </c>
      <c r="B28" s="94" t="s">
        <v>36</v>
      </c>
      <c r="C28" s="94" t="s">
        <v>46</v>
      </c>
      <c r="D28" s="199" t="s">
        <v>37</v>
      </c>
      <c r="E28" s="200"/>
      <c r="F28" s="201"/>
    </row>
    <row r="29" spans="1:6" ht="18" hidden="1" customHeight="1">
      <c r="A29" s="198"/>
      <c r="B29" s="54">
        <f>계약현황공개!E22</f>
        <v>0</v>
      </c>
      <c r="C29" s="7" t="s">
        <v>184</v>
      </c>
      <c r="D29" s="202">
        <f>계약현황공개!E23</f>
        <v>0</v>
      </c>
      <c r="E29" s="203"/>
      <c r="F29" s="204"/>
    </row>
    <row r="30" spans="1:6" ht="20.25" hidden="1" customHeight="1">
      <c r="A30" s="93" t="s">
        <v>45</v>
      </c>
      <c r="B30" s="205" t="s">
        <v>109</v>
      </c>
      <c r="C30" s="206"/>
      <c r="D30" s="206"/>
      <c r="E30" s="206"/>
      <c r="F30" s="207"/>
    </row>
    <row r="31" spans="1:6" ht="22.5" hidden="1" customHeight="1">
      <c r="A31" s="93" t="s">
        <v>43</v>
      </c>
      <c r="B31" s="205" t="s">
        <v>103</v>
      </c>
      <c r="C31" s="206"/>
      <c r="D31" s="206"/>
      <c r="E31" s="206"/>
      <c r="F31" s="207"/>
    </row>
    <row r="32" spans="1:6" ht="15.75" hidden="1" thickBot="1">
      <c r="A32" s="11" t="s">
        <v>38</v>
      </c>
      <c r="B32" s="208" t="s">
        <v>182</v>
      </c>
      <c r="C32" s="209"/>
      <c r="D32" s="209"/>
      <c r="E32" s="209"/>
      <c r="F32" s="210"/>
    </row>
    <row r="33" spans="1:6" ht="22.5" hidden="1" customHeight="1" thickTop="1">
      <c r="A33" s="10" t="s">
        <v>31</v>
      </c>
      <c r="B33" s="211">
        <f>계약현황공개!C24</f>
        <v>0</v>
      </c>
      <c r="C33" s="212"/>
      <c r="D33" s="212"/>
      <c r="E33" s="212"/>
      <c r="F33" s="213"/>
    </row>
    <row r="34" spans="1:6" ht="15" hidden="1">
      <c r="A34" s="197" t="s">
        <v>39</v>
      </c>
      <c r="B34" s="215" t="s">
        <v>32</v>
      </c>
      <c r="C34" s="215" t="s">
        <v>83</v>
      </c>
      <c r="D34" s="94" t="s">
        <v>40</v>
      </c>
      <c r="E34" s="94" t="s">
        <v>33</v>
      </c>
      <c r="F34" s="95" t="s">
        <v>44</v>
      </c>
    </row>
    <row r="35" spans="1:6" ht="15" hidden="1">
      <c r="A35" s="214"/>
      <c r="B35" s="216"/>
      <c r="C35" s="216"/>
      <c r="D35" s="12" t="s">
        <v>41</v>
      </c>
      <c r="E35" s="12" t="s">
        <v>34</v>
      </c>
      <c r="F35" s="13" t="s">
        <v>42</v>
      </c>
    </row>
    <row r="36" spans="1:6" ht="13.5" hidden="1" customHeight="1">
      <c r="A36" s="214"/>
      <c r="B36" s="217">
        <f>계약현황공개!C27</f>
        <v>0</v>
      </c>
      <c r="C36" s="219">
        <f>계약현황공개!E27</f>
        <v>0</v>
      </c>
      <c r="D36" s="221">
        <f>계약현황공개!C25</f>
        <v>0</v>
      </c>
      <c r="E36" s="221">
        <f>계약현황공개!E26</f>
        <v>0</v>
      </c>
      <c r="F36" s="223" t="e">
        <f>계약현황공개!C26</f>
        <v>#DIV/0!</v>
      </c>
    </row>
    <row r="37" spans="1:6" ht="13.5" hidden="1" customHeight="1">
      <c r="A37" s="198"/>
      <c r="B37" s="218"/>
      <c r="C37" s="220"/>
      <c r="D37" s="222"/>
      <c r="E37" s="222"/>
      <c r="F37" s="224"/>
    </row>
    <row r="38" spans="1:6" ht="14.25" hidden="1">
      <c r="A38" s="197" t="s">
        <v>35</v>
      </c>
      <c r="B38" s="94" t="s">
        <v>36</v>
      </c>
      <c r="C38" s="94" t="s">
        <v>46</v>
      </c>
      <c r="D38" s="199" t="s">
        <v>37</v>
      </c>
      <c r="E38" s="200"/>
      <c r="F38" s="201"/>
    </row>
    <row r="39" spans="1:6" ht="14.25" hidden="1">
      <c r="A39" s="198"/>
      <c r="B39" s="54">
        <f>계약현황공개!E29</f>
        <v>0</v>
      </c>
      <c r="C39" s="7" t="s">
        <v>233</v>
      </c>
      <c r="D39" s="202">
        <f>계약현황공개!E30</f>
        <v>0</v>
      </c>
      <c r="E39" s="203"/>
      <c r="F39" s="204"/>
    </row>
    <row r="40" spans="1:6" ht="19.5" hidden="1" customHeight="1">
      <c r="A40" s="93" t="s">
        <v>45</v>
      </c>
      <c r="B40" s="205" t="s">
        <v>109</v>
      </c>
      <c r="C40" s="206"/>
      <c r="D40" s="206"/>
      <c r="E40" s="206"/>
      <c r="F40" s="207"/>
    </row>
    <row r="41" spans="1:6" ht="19.5" hidden="1" customHeight="1">
      <c r="A41" s="93" t="s">
        <v>43</v>
      </c>
      <c r="B41" s="205" t="s">
        <v>103</v>
      </c>
      <c r="C41" s="206"/>
      <c r="D41" s="206"/>
      <c r="E41" s="206"/>
      <c r="F41" s="207"/>
    </row>
    <row r="42" spans="1:6" ht="15.75" hidden="1" thickBot="1">
      <c r="A42" s="11" t="s">
        <v>38</v>
      </c>
      <c r="B42" s="208"/>
      <c r="C42" s="209"/>
      <c r="D42" s="209"/>
      <c r="E42" s="209"/>
      <c r="F42" s="210"/>
    </row>
    <row r="43" spans="1:6" s="83" customFormat="1" ht="22.5" hidden="1" customHeight="1" thickTop="1">
      <c r="A43" s="10" t="s">
        <v>31</v>
      </c>
      <c r="B43" s="211">
        <f>계약현황공개!C31</f>
        <v>0</v>
      </c>
      <c r="C43" s="212"/>
      <c r="D43" s="212"/>
      <c r="E43" s="212"/>
      <c r="F43" s="213"/>
    </row>
    <row r="44" spans="1:6" s="83" customFormat="1" ht="15" hidden="1">
      <c r="A44" s="197" t="s">
        <v>39</v>
      </c>
      <c r="B44" s="215" t="s">
        <v>32</v>
      </c>
      <c r="C44" s="215" t="s">
        <v>83</v>
      </c>
      <c r="D44" s="94" t="s">
        <v>40</v>
      </c>
      <c r="E44" s="94" t="s">
        <v>33</v>
      </c>
      <c r="F44" s="95" t="s">
        <v>44</v>
      </c>
    </row>
    <row r="45" spans="1:6" s="83" customFormat="1" ht="15" hidden="1">
      <c r="A45" s="214"/>
      <c r="B45" s="216"/>
      <c r="C45" s="216"/>
      <c r="D45" s="12" t="s">
        <v>41</v>
      </c>
      <c r="E45" s="12" t="s">
        <v>34</v>
      </c>
      <c r="F45" s="13" t="s">
        <v>42</v>
      </c>
    </row>
    <row r="46" spans="1:6" s="83" customFormat="1" ht="13.5" hidden="1" customHeight="1">
      <c r="A46" s="214"/>
      <c r="B46" s="217">
        <f>계약현황공개!C34</f>
        <v>0</v>
      </c>
      <c r="C46" s="219">
        <f>계약현황공개!E34</f>
        <v>0</v>
      </c>
      <c r="D46" s="221">
        <f>계약현황공개!C32</f>
        <v>0</v>
      </c>
      <c r="E46" s="221">
        <f>계약현황공개!E33</f>
        <v>0</v>
      </c>
      <c r="F46" s="223" t="e">
        <f>계약현황공개!C33</f>
        <v>#DIV/0!</v>
      </c>
    </row>
    <row r="47" spans="1:6" s="83" customFormat="1" ht="13.5" hidden="1" customHeight="1">
      <c r="A47" s="198"/>
      <c r="B47" s="218"/>
      <c r="C47" s="220"/>
      <c r="D47" s="222"/>
      <c r="E47" s="222"/>
      <c r="F47" s="224"/>
    </row>
    <row r="48" spans="1:6" s="83" customFormat="1" ht="14.25" hidden="1">
      <c r="A48" s="197" t="s">
        <v>35</v>
      </c>
      <c r="B48" s="94" t="s">
        <v>36</v>
      </c>
      <c r="C48" s="94" t="s">
        <v>46</v>
      </c>
      <c r="D48" s="199" t="s">
        <v>37</v>
      </c>
      <c r="E48" s="200"/>
      <c r="F48" s="201"/>
    </row>
    <row r="49" spans="1:6" s="83" customFormat="1" ht="14.25" hidden="1">
      <c r="A49" s="198"/>
      <c r="B49" s="54">
        <f>계약현황공개!E36</f>
        <v>0</v>
      </c>
      <c r="C49" s="7" t="s">
        <v>234</v>
      </c>
      <c r="D49" s="202" t="str">
        <f>계약현황공개!E37</f>
        <v>경기도 광주시 밭말길 2-33(목현동)</v>
      </c>
      <c r="E49" s="203"/>
      <c r="F49" s="204"/>
    </row>
    <row r="50" spans="1:6" s="83" customFormat="1" ht="14.25" hidden="1" customHeight="1">
      <c r="A50" s="93" t="s">
        <v>45</v>
      </c>
      <c r="B50" s="205" t="s">
        <v>109</v>
      </c>
      <c r="C50" s="206"/>
      <c r="D50" s="206"/>
      <c r="E50" s="206"/>
      <c r="F50" s="207"/>
    </row>
    <row r="51" spans="1:6" s="83" customFormat="1" ht="14.25" hidden="1">
      <c r="A51" s="93" t="s">
        <v>43</v>
      </c>
      <c r="B51" s="205" t="s">
        <v>103</v>
      </c>
      <c r="C51" s="206"/>
      <c r="D51" s="206"/>
      <c r="E51" s="206"/>
      <c r="F51" s="207"/>
    </row>
    <row r="52" spans="1:6" s="83" customFormat="1" ht="15" hidden="1" thickBot="1">
      <c r="A52" s="11" t="s">
        <v>38</v>
      </c>
      <c r="B52" s="226"/>
      <c r="C52" s="227"/>
      <c r="D52" s="227"/>
      <c r="E52" s="227"/>
      <c r="F52" s="228"/>
    </row>
    <row r="53" spans="1:6" s="83" customFormat="1" ht="22.5" hidden="1" customHeight="1" thickTop="1">
      <c r="A53" s="10" t="s">
        <v>31</v>
      </c>
      <c r="B53" s="211">
        <f>계약현황공개!C38</f>
        <v>0</v>
      </c>
      <c r="C53" s="212"/>
      <c r="D53" s="212"/>
      <c r="E53" s="212"/>
      <c r="F53" s="213"/>
    </row>
    <row r="54" spans="1:6" s="83" customFormat="1" ht="15" hidden="1">
      <c r="A54" s="197" t="s">
        <v>39</v>
      </c>
      <c r="B54" s="215" t="s">
        <v>32</v>
      </c>
      <c r="C54" s="215" t="s">
        <v>83</v>
      </c>
      <c r="D54" s="94" t="s">
        <v>40</v>
      </c>
      <c r="E54" s="94" t="s">
        <v>33</v>
      </c>
      <c r="F54" s="95" t="s">
        <v>44</v>
      </c>
    </row>
    <row r="55" spans="1:6" s="83" customFormat="1" ht="15" hidden="1">
      <c r="A55" s="214"/>
      <c r="B55" s="216"/>
      <c r="C55" s="216"/>
      <c r="D55" s="12" t="s">
        <v>41</v>
      </c>
      <c r="E55" s="12" t="s">
        <v>34</v>
      </c>
      <c r="F55" s="13" t="s">
        <v>42</v>
      </c>
    </row>
    <row r="56" spans="1:6" s="83" customFormat="1" ht="13.5" hidden="1" customHeight="1">
      <c r="A56" s="214"/>
      <c r="B56" s="217">
        <f>계약현황공개!C41</f>
        <v>0</v>
      </c>
      <c r="C56" s="219">
        <f>계약현황공개!E41</f>
        <v>0</v>
      </c>
      <c r="D56" s="221">
        <f>계약현황공개!C39</f>
        <v>0</v>
      </c>
      <c r="E56" s="221">
        <f>계약현황공개!E40</f>
        <v>0</v>
      </c>
      <c r="F56" s="223" t="e">
        <f>계약현황공개!C40</f>
        <v>#DIV/0!</v>
      </c>
    </row>
    <row r="57" spans="1:6" s="83" customFormat="1" ht="13.5" hidden="1" customHeight="1">
      <c r="A57" s="198"/>
      <c r="B57" s="218"/>
      <c r="C57" s="220"/>
      <c r="D57" s="222"/>
      <c r="E57" s="222"/>
      <c r="F57" s="224"/>
    </row>
    <row r="58" spans="1:6" s="83" customFormat="1" ht="14.25" hidden="1">
      <c r="A58" s="197" t="s">
        <v>35</v>
      </c>
      <c r="B58" s="94" t="s">
        <v>36</v>
      </c>
      <c r="C58" s="94" t="s">
        <v>46</v>
      </c>
      <c r="D58" s="199" t="s">
        <v>37</v>
      </c>
      <c r="E58" s="200"/>
      <c r="F58" s="201"/>
    </row>
    <row r="59" spans="1:6" s="83" customFormat="1" ht="14.25" hidden="1">
      <c r="A59" s="198"/>
      <c r="B59" s="54">
        <f>계약현황공개!E43</f>
        <v>0</v>
      </c>
      <c r="C59" s="7" t="s">
        <v>235</v>
      </c>
      <c r="D59" s="202">
        <f>계약현황공개!E44</f>
        <v>0</v>
      </c>
      <c r="E59" s="203"/>
      <c r="F59" s="204"/>
    </row>
    <row r="60" spans="1:6" s="83" customFormat="1" ht="14.25" hidden="1" customHeight="1">
      <c r="A60" s="93" t="s">
        <v>45</v>
      </c>
      <c r="B60" s="205" t="s">
        <v>109</v>
      </c>
      <c r="C60" s="206"/>
      <c r="D60" s="206"/>
      <c r="E60" s="206"/>
      <c r="F60" s="207"/>
    </row>
    <row r="61" spans="1:6" s="83" customFormat="1" ht="14.25" hidden="1">
      <c r="A61" s="93" t="s">
        <v>43</v>
      </c>
      <c r="B61" s="205" t="s">
        <v>103</v>
      </c>
      <c r="C61" s="206"/>
      <c r="D61" s="206"/>
      <c r="E61" s="206"/>
      <c r="F61" s="207"/>
    </row>
    <row r="62" spans="1:6" s="83" customFormat="1" ht="16.5" hidden="1" thickTop="1" thickBot="1">
      <c r="A62" s="11" t="s">
        <v>38</v>
      </c>
      <c r="B62" s="208"/>
      <c r="C62" s="209"/>
      <c r="D62" s="209"/>
      <c r="E62" s="209"/>
      <c r="F62" s="210"/>
    </row>
    <row r="63" spans="1:6" s="83" customFormat="1" ht="22.5" hidden="1" customHeight="1" thickTop="1">
      <c r="A63" s="10" t="s">
        <v>31</v>
      </c>
      <c r="B63" s="211" t="str">
        <f>계약현황공개!C45</f>
        <v>2025년 보안 및 근태 설비 위탁관리</v>
      </c>
      <c r="C63" s="212"/>
      <c r="D63" s="212"/>
      <c r="E63" s="212"/>
      <c r="F63" s="213"/>
    </row>
    <row r="64" spans="1:6" s="83" customFormat="1" ht="15" hidden="1">
      <c r="A64" s="197" t="s">
        <v>39</v>
      </c>
      <c r="B64" s="215" t="s">
        <v>32</v>
      </c>
      <c r="C64" s="215" t="s">
        <v>83</v>
      </c>
      <c r="D64" s="94" t="s">
        <v>40</v>
      </c>
      <c r="E64" s="94" t="s">
        <v>33</v>
      </c>
      <c r="F64" s="95" t="s">
        <v>44</v>
      </c>
    </row>
    <row r="65" spans="1:6" s="83" customFormat="1" ht="15" hidden="1">
      <c r="A65" s="214"/>
      <c r="B65" s="216"/>
      <c r="C65" s="216"/>
      <c r="D65" s="12" t="s">
        <v>41</v>
      </c>
      <c r="E65" s="12" t="s">
        <v>34</v>
      </c>
      <c r="F65" s="13" t="s">
        <v>42</v>
      </c>
    </row>
    <row r="66" spans="1:6" s="83" customFormat="1" ht="13.5" hidden="1" customHeight="1">
      <c r="A66" s="214"/>
      <c r="B66" s="217" t="str">
        <f>계약현황공개!C48</f>
        <v>2024.12.18.</v>
      </c>
      <c r="C66" s="219" t="str">
        <f>계약현황공개!E48</f>
        <v>2025.01.01.~12.31.</v>
      </c>
      <c r="D66" s="221">
        <f>계약현황공개!C46</f>
        <v>3500000</v>
      </c>
      <c r="E66" s="221">
        <f>계약현황공개!E47</f>
        <v>3366000</v>
      </c>
      <c r="F66" s="223">
        <f>계약현황공개!C47</f>
        <v>0.96171428571428574</v>
      </c>
    </row>
    <row r="67" spans="1:6" s="83" customFormat="1" ht="13.5" hidden="1" customHeight="1">
      <c r="A67" s="198"/>
      <c r="B67" s="218"/>
      <c r="C67" s="220"/>
      <c r="D67" s="222"/>
      <c r="E67" s="222"/>
      <c r="F67" s="224"/>
    </row>
    <row r="68" spans="1:6" s="83" customFormat="1" ht="14.25" hidden="1">
      <c r="A68" s="197" t="s">
        <v>35</v>
      </c>
      <c r="B68" s="94" t="s">
        <v>36</v>
      </c>
      <c r="C68" s="94" t="s">
        <v>46</v>
      </c>
      <c r="D68" s="199" t="s">
        <v>37</v>
      </c>
      <c r="E68" s="200"/>
      <c r="F68" s="201"/>
    </row>
    <row r="69" spans="1:6" s="83" customFormat="1" ht="14.25" hidden="1">
      <c r="A69" s="198"/>
      <c r="B69" s="54" t="str">
        <f>계약현황공개!E50</f>
        <v>㈜에스원</v>
      </c>
      <c r="C69" s="7" t="s">
        <v>176</v>
      </c>
      <c r="D69" s="202" t="str">
        <f>계약현황공개!E51</f>
        <v>서울시 중구 세종대로 7길 25(순화동, 삼성생명에스원 빌딩)</v>
      </c>
      <c r="E69" s="203"/>
      <c r="F69" s="204"/>
    </row>
    <row r="70" spans="1:6" s="83" customFormat="1" ht="14.25" hidden="1" customHeight="1">
      <c r="A70" s="93" t="s">
        <v>45</v>
      </c>
      <c r="B70" s="205" t="s">
        <v>109</v>
      </c>
      <c r="C70" s="206"/>
      <c r="D70" s="206"/>
      <c r="E70" s="206"/>
      <c r="F70" s="207"/>
    </row>
    <row r="71" spans="1:6" s="83" customFormat="1" ht="14.25" hidden="1">
      <c r="A71" s="93" t="s">
        <v>43</v>
      </c>
      <c r="B71" s="205" t="s">
        <v>103</v>
      </c>
      <c r="C71" s="206"/>
      <c r="D71" s="206"/>
      <c r="E71" s="206"/>
      <c r="F71" s="207"/>
    </row>
    <row r="72" spans="1:6" s="83" customFormat="1" ht="15.75" hidden="1" thickBot="1">
      <c r="A72" s="11" t="s">
        <v>38</v>
      </c>
      <c r="B72" s="208"/>
      <c r="C72" s="209"/>
      <c r="D72" s="209"/>
      <c r="E72" s="209"/>
      <c r="F72" s="210"/>
    </row>
    <row r="73" spans="1:6" s="83" customFormat="1" ht="22.5" hidden="1" customHeight="1" thickTop="1">
      <c r="A73" s="10" t="s">
        <v>31</v>
      </c>
      <c r="B73" s="211" t="str">
        <f>계약현황공개!C52</f>
        <v>2025년 인터넷망 신청</v>
      </c>
      <c r="C73" s="212"/>
      <c r="D73" s="212"/>
      <c r="E73" s="212"/>
      <c r="F73" s="213"/>
    </row>
    <row r="74" spans="1:6" s="83" customFormat="1" ht="15" hidden="1">
      <c r="A74" s="197" t="s">
        <v>39</v>
      </c>
      <c r="B74" s="215" t="s">
        <v>32</v>
      </c>
      <c r="C74" s="215" t="s">
        <v>83</v>
      </c>
      <c r="D74" s="94" t="s">
        <v>40</v>
      </c>
      <c r="E74" s="94" t="s">
        <v>33</v>
      </c>
      <c r="F74" s="95" t="s">
        <v>44</v>
      </c>
    </row>
    <row r="75" spans="1:6" s="83" customFormat="1" ht="15" hidden="1">
      <c r="A75" s="214"/>
      <c r="B75" s="216"/>
      <c r="C75" s="216"/>
      <c r="D75" s="12" t="s">
        <v>41</v>
      </c>
      <c r="E75" s="12" t="s">
        <v>34</v>
      </c>
      <c r="F75" s="13" t="s">
        <v>42</v>
      </c>
    </row>
    <row r="76" spans="1:6" s="83" customFormat="1" ht="13.5" hidden="1" customHeight="1">
      <c r="A76" s="214"/>
      <c r="B76" s="217" t="str">
        <f>계약현황공개!C55</f>
        <v>2024.12.26.</v>
      </c>
      <c r="C76" s="219" t="str">
        <f>계약현황공개!E55</f>
        <v>2025.01.01.~12.31.</v>
      </c>
      <c r="D76" s="221">
        <f>계약현황공개!C53</f>
        <v>6960000</v>
      </c>
      <c r="E76" s="221">
        <f>계약현황공개!E54</f>
        <v>6600000</v>
      </c>
      <c r="F76" s="223">
        <f>계약현황공개!C54</f>
        <v>0.94827586206896552</v>
      </c>
    </row>
    <row r="77" spans="1:6" s="83" customFormat="1" ht="13.5" hidden="1" customHeight="1">
      <c r="A77" s="198"/>
      <c r="B77" s="218"/>
      <c r="C77" s="220"/>
      <c r="D77" s="222"/>
      <c r="E77" s="222"/>
      <c r="F77" s="224"/>
    </row>
    <row r="78" spans="1:6" s="83" customFormat="1" ht="14.25" hidden="1">
      <c r="A78" s="197" t="s">
        <v>35</v>
      </c>
      <c r="B78" s="94" t="s">
        <v>36</v>
      </c>
      <c r="C78" s="94" t="s">
        <v>46</v>
      </c>
      <c r="D78" s="199" t="s">
        <v>37</v>
      </c>
      <c r="E78" s="200"/>
      <c r="F78" s="201"/>
    </row>
    <row r="79" spans="1:6" s="83" customFormat="1" ht="14.25" hidden="1">
      <c r="A79" s="198"/>
      <c r="B79" s="54" t="str">
        <f>계약현황공개!E57</f>
        <v>케이티</v>
      </c>
      <c r="C79" s="96" t="s">
        <v>175</v>
      </c>
      <c r="D79" s="202" t="str">
        <f>계약현황공개!E58</f>
        <v>경기도 성남시 분당구 불정로 90(정자동)</v>
      </c>
      <c r="E79" s="203"/>
      <c r="F79" s="204"/>
    </row>
    <row r="80" spans="1:6" s="83" customFormat="1" ht="14.25" hidden="1" customHeight="1">
      <c r="A80" s="93" t="s">
        <v>45</v>
      </c>
      <c r="B80" s="205" t="s">
        <v>109</v>
      </c>
      <c r="C80" s="206"/>
      <c r="D80" s="206"/>
      <c r="E80" s="206"/>
      <c r="F80" s="207"/>
    </row>
    <row r="81" spans="1:6" s="83" customFormat="1" ht="14.25" hidden="1">
      <c r="A81" s="93" t="s">
        <v>43</v>
      </c>
      <c r="B81" s="205" t="s">
        <v>103</v>
      </c>
      <c r="C81" s="206"/>
      <c r="D81" s="206"/>
      <c r="E81" s="206"/>
      <c r="F81" s="207"/>
    </row>
    <row r="82" spans="1:6" s="83" customFormat="1" ht="15.75" hidden="1" thickBot="1">
      <c r="A82" s="11" t="s">
        <v>38</v>
      </c>
      <c r="B82" s="208"/>
      <c r="C82" s="209"/>
      <c r="D82" s="209"/>
      <c r="E82" s="209"/>
      <c r="F82" s="210"/>
    </row>
    <row r="83" spans="1:6" s="83" customFormat="1" ht="22.5" hidden="1" customHeight="1" thickTop="1">
      <c r="A83" s="10" t="s">
        <v>31</v>
      </c>
      <c r="B83" s="211" t="str">
        <f>계약현황공개!C59</f>
        <v>2025년 인터넷전화 신청</v>
      </c>
      <c r="C83" s="212"/>
      <c r="D83" s="212"/>
      <c r="E83" s="212"/>
      <c r="F83" s="213"/>
    </row>
    <row r="84" spans="1:6" s="83" customFormat="1" ht="15" hidden="1">
      <c r="A84" s="197" t="s">
        <v>39</v>
      </c>
      <c r="B84" s="215" t="s">
        <v>32</v>
      </c>
      <c r="C84" s="215" t="s">
        <v>83</v>
      </c>
      <c r="D84" s="94" t="s">
        <v>40</v>
      </c>
      <c r="E84" s="94" t="s">
        <v>33</v>
      </c>
      <c r="F84" s="95" t="s">
        <v>44</v>
      </c>
    </row>
    <row r="85" spans="1:6" s="83" customFormat="1" ht="15" hidden="1">
      <c r="A85" s="214"/>
      <c r="B85" s="216"/>
      <c r="C85" s="216"/>
      <c r="D85" s="12" t="s">
        <v>41</v>
      </c>
      <c r="E85" s="12" t="s">
        <v>34</v>
      </c>
      <c r="F85" s="13" t="s">
        <v>42</v>
      </c>
    </row>
    <row r="86" spans="1:6" s="83" customFormat="1" ht="13.5" hidden="1" customHeight="1">
      <c r="A86" s="214"/>
      <c r="B86" s="217" t="str">
        <f>계약현황공개!C62</f>
        <v>2024.12.26.</v>
      </c>
      <c r="C86" s="219" t="str">
        <f>계약현황공개!E62</f>
        <v>2025.01.01.~12.31.</v>
      </c>
      <c r="D86" s="221">
        <f>계약현황공개!C60</f>
        <v>3303600</v>
      </c>
      <c r="E86" s="221">
        <f>계약현황공개!E61</f>
        <v>3303600</v>
      </c>
      <c r="F86" s="223">
        <f>계약현황공개!C61</f>
        <v>1</v>
      </c>
    </row>
    <row r="87" spans="1:6" s="83" customFormat="1" ht="13.5" hidden="1" customHeight="1">
      <c r="A87" s="198"/>
      <c r="B87" s="218"/>
      <c r="C87" s="220"/>
      <c r="D87" s="222"/>
      <c r="E87" s="222"/>
      <c r="F87" s="224"/>
    </row>
    <row r="88" spans="1:6" s="83" customFormat="1" ht="14.25" hidden="1">
      <c r="A88" s="197" t="s">
        <v>35</v>
      </c>
      <c r="B88" s="94" t="s">
        <v>36</v>
      </c>
      <c r="C88" s="94" t="s">
        <v>46</v>
      </c>
      <c r="D88" s="199" t="s">
        <v>37</v>
      </c>
      <c r="E88" s="200"/>
      <c r="F88" s="201"/>
    </row>
    <row r="89" spans="1:6" s="83" customFormat="1" ht="14.25" hidden="1">
      <c r="A89" s="198"/>
      <c r="B89" s="54" t="str">
        <f>계약현황공개!E64</f>
        <v>케이티</v>
      </c>
      <c r="C89" s="96" t="s">
        <v>175</v>
      </c>
      <c r="D89" s="202" t="str">
        <f>계약현황공개!E65</f>
        <v>경기도 성남시 분당구 불정로 90(정자동)</v>
      </c>
      <c r="E89" s="203"/>
      <c r="F89" s="204"/>
    </row>
    <row r="90" spans="1:6" s="83" customFormat="1" ht="14.25" hidden="1" customHeight="1">
      <c r="A90" s="93" t="s">
        <v>45</v>
      </c>
      <c r="B90" s="205" t="s">
        <v>109</v>
      </c>
      <c r="C90" s="206"/>
      <c r="D90" s="206"/>
      <c r="E90" s="206"/>
      <c r="F90" s="207"/>
    </row>
    <row r="91" spans="1:6" s="83" customFormat="1" ht="14.25" hidden="1">
      <c r="A91" s="93" t="s">
        <v>43</v>
      </c>
      <c r="B91" s="205" t="s">
        <v>103</v>
      </c>
      <c r="C91" s="206"/>
      <c r="D91" s="206"/>
      <c r="E91" s="206"/>
      <c r="F91" s="207"/>
    </row>
    <row r="92" spans="1:6" s="83" customFormat="1" ht="15.75" hidden="1" thickBot="1">
      <c r="A92" s="11" t="s">
        <v>38</v>
      </c>
      <c r="B92" s="208"/>
      <c r="C92" s="209"/>
      <c r="D92" s="209"/>
      <c r="E92" s="209"/>
      <c r="F92" s="210"/>
    </row>
    <row r="93" spans="1:6" s="83" customFormat="1" ht="22.5" hidden="1" customHeight="1" thickTop="1">
      <c r="A93" s="10" t="s">
        <v>31</v>
      </c>
      <c r="B93" s="211" t="str">
        <f>계약현황공개!C66</f>
        <v xml:space="preserve">2025년 복합기 위탁관리 </v>
      </c>
      <c r="C93" s="212"/>
      <c r="D93" s="212"/>
      <c r="E93" s="212"/>
      <c r="F93" s="213"/>
    </row>
    <row r="94" spans="1:6" s="83" customFormat="1" ht="15" hidden="1">
      <c r="A94" s="197" t="s">
        <v>39</v>
      </c>
      <c r="B94" s="215" t="s">
        <v>32</v>
      </c>
      <c r="C94" s="215" t="s">
        <v>83</v>
      </c>
      <c r="D94" s="94" t="s">
        <v>40</v>
      </c>
      <c r="E94" s="94" t="s">
        <v>33</v>
      </c>
      <c r="F94" s="95" t="s">
        <v>44</v>
      </c>
    </row>
    <row r="95" spans="1:6" s="83" customFormat="1" ht="15" hidden="1">
      <c r="A95" s="214"/>
      <c r="B95" s="216"/>
      <c r="C95" s="216"/>
      <c r="D95" s="12" t="s">
        <v>41</v>
      </c>
      <c r="E95" s="12" t="s">
        <v>34</v>
      </c>
      <c r="F95" s="13" t="s">
        <v>42</v>
      </c>
    </row>
    <row r="96" spans="1:6" s="83" customFormat="1" ht="13.5" hidden="1" customHeight="1">
      <c r="A96" s="214"/>
      <c r="B96" s="217" t="str">
        <f>계약현황공개!C69</f>
        <v>2024.12.22.</v>
      </c>
      <c r="C96" s="225" t="str">
        <f>계약현황공개!E69</f>
        <v>2025.01.01.~12.31.</v>
      </c>
      <c r="D96" s="221">
        <f>계약현황공개!C67</f>
        <v>5760000</v>
      </c>
      <c r="E96" s="221">
        <f>계약현황공개!E67</f>
        <v>5160000</v>
      </c>
      <c r="F96" s="223">
        <f>계약현황공개!C68</f>
        <v>0.89583333333333337</v>
      </c>
    </row>
    <row r="97" spans="1:6" s="83" customFormat="1" ht="13.5" hidden="1" customHeight="1">
      <c r="A97" s="198"/>
      <c r="B97" s="218"/>
      <c r="C97" s="220"/>
      <c r="D97" s="222"/>
      <c r="E97" s="222"/>
      <c r="F97" s="224"/>
    </row>
    <row r="98" spans="1:6" s="83" customFormat="1" ht="14.25" hidden="1">
      <c r="A98" s="197" t="s">
        <v>35</v>
      </c>
      <c r="B98" s="94" t="s">
        <v>36</v>
      </c>
      <c r="C98" s="94" t="s">
        <v>46</v>
      </c>
      <c r="D98" s="199" t="s">
        <v>37</v>
      </c>
      <c r="E98" s="200"/>
      <c r="F98" s="201"/>
    </row>
    <row r="99" spans="1:6" s="83" customFormat="1" ht="14.25" hidden="1">
      <c r="A99" s="198"/>
      <c r="B99" s="54" t="str">
        <f>계약현황공개!E71</f>
        <v>신도종합서비스</v>
      </c>
      <c r="C99" s="7" t="s">
        <v>155</v>
      </c>
      <c r="D99" s="202" t="str">
        <f>계약현황공개!E72</f>
        <v>경기도 성남시 분당구 장미로100번길 9-1(야탑동, 1층)</v>
      </c>
      <c r="E99" s="203"/>
      <c r="F99" s="204"/>
    </row>
    <row r="100" spans="1:6" s="83" customFormat="1" ht="14.25" hidden="1" customHeight="1">
      <c r="A100" s="93" t="s">
        <v>45</v>
      </c>
      <c r="B100" s="205" t="s">
        <v>109</v>
      </c>
      <c r="C100" s="206"/>
      <c r="D100" s="206"/>
      <c r="E100" s="206"/>
      <c r="F100" s="207"/>
    </row>
    <row r="101" spans="1:6" s="83" customFormat="1" ht="14.25" hidden="1">
      <c r="A101" s="93" t="s">
        <v>43</v>
      </c>
      <c r="B101" s="205" t="s">
        <v>103</v>
      </c>
      <c r="C101" s="206"/>
      <c r="D101" s="206"/>
      <c r="E101" s="206"/>
      <c r="F101" s="207"/>
    </row>
    <row r="102" spans="1:6" s="83" customFormat="1" ht="15.75" hidden="1" thickBot="1">
      <c r="A102" s="11" t="s">
        <v>38</v>
      </c>
      <c r="B102" s="208"/>
      <c r="C102" s="209"/>
      <c r="D102" s="209"/>
      <c r="E102" s="209"/>
      <c r="F102" s="210"/>
    </row>
    <row r="103" spans="1:6" s="83" customFormat="1" ht="22.5" hidden="1" customHeight="1" thickTop="1">
      <c r="A103" s="10" t="s">
        <v>31</v>
      </c>
      <c r="B103" s="211" t="str">
        <f>계약현황공개!C73</f>
        <v>2025년 청소년방과후아카데미 복합기 위탁관리</v>
      </c>
      <c r="C103" s="212"/>
      <c r="D103" s="212"/>
      <c r="E103" s="212"/>
      <c r="F103" s="213"/>
    </row>
    <row r="104" spans="1:6" s="83" customFormat="1" ht="15" hidden="1">
      <c r="A104" s="197" t="s">
        <v>39</v>
      </c>
      <c r="B104" s="215" t="s">
        <v>32</v>
      </c>
      <c r="C104" s="215" t="s">
        <v>83</v>
      </c>
      <c r="D104" s="94" t="s">
        <v>40</v>
      </c>
      <c r="E104" s="94" t="s">
        <v>33</v>
      </c>
      <c r="F104" s="95" t="s">
        <v>44</v>
      </c>
    </row>
    <row r="105" spans="1:6" s="83" customFormat="1" ht="15" hidden="1">
      <c r="A105" s="214"/>
      <c r="B105" s="216"/>
      <c r="C105" s="216"/>
      <c r="D105" s="12" t="s">
        <v>41</v>
      </c>
      <c r="E105" s="12" t="s">
        <v>34</v>
      </c>
      <c r="F105" s="13" t="s">
        <v>42</v>
      </c>
    </row>
    <row r="106" spans="1:6" s="83" customFormat="1" ht="13.5" hidden="1" customHeight="1">
      <c r="A106" s="214"/>
      <c r="B106" s="217" t="str">
        <f>계약현황공개!C76</f>
        <v>2024.12.22.</v>
      </c>
      <c r="C106" s="225" t="str">
        <f>계약현황공개!E76</f>
        <v>2025.01.01.~12.31.</v>
      </c>
      <c r="D106" s="221">
        <f>계약현황공개!C74</f>
        <v>1680000</v>
      </c>
      <c r="E106" s="221">
        <f>계약현황공개!E74</f>
        <v>1620000</v>
      </c>
      <c r="F106" s="223">
        <f>계약현황공개!C75</f>
        <v>0.9642857142857143</v>
      </c>
    </row>
    <row r="107" spans="1:6" s="83" customFormat="1" ht="13.5" hidden="1" customHeight="1">
      <c r="A107" s="198"/>
      <c r="B107" s="218"/>
      <c r="C107" s="220"/>
      <c r="D107" s="222"/>
      <c r="E107" s="222"/>
      <c r="F107" s="224"/>
    </row>
    <row r="108" spans="1:6" s="83" customFormat="1" ht="14.25" hidden="1">
      <c r="A108" s="197" t="s">
        <v>35</v>
      </c>
      <c r="B108" s="94" t="s">
        <v>36</v>
      </c>
      <c r="C108" s="94" t="s">
        <v>46</v>
      </c>
      <c r="D108" s="199" t="s">
        <v>37</v>
      </c>
      <c r="E108" s="200"/>
      <c r="F108" s="201"/>
    </row>
    <row r="109" spans="1:6" s="83" customFormat="1" ht="14.25" hidden="1">
      <c r="A109" s="198"/>
      <c r="B109" s="54" t="str">
        <f>계약현황공개!E78</f>
        <v>신도종합서비스</v>
      </c>
      <c r="C109" s="7" t="s">
        <v>155</v>
      </c>
      <c r="D109" s="202" t="str">
        <f>계약현황공개!E79</f>
        <v>경기도 성남시 분당구 장미로100번길 9-1(야탑동, 1층)</v>
      </c>
      <c r="E109" s="203"/>
      <c r="F109" s="204"/>
    </row>
    <row r="110" spans="1:6" s="83" customFormat="1" ht="14.25" hidden="1" customHeight="1">
      <c r="A110" s="93" t="s">
        <v>45</v>
      </c>
      <c r="B110" s="205" t="s">
        <v>109</v>
      </c>
      <c r="C110" s="206"/>
      <c r="D110" s="206"/>
      <c r="E110" s="206"/>
      <c r="F110" s="207"/>
    </row>
    <row r="111" spans="1:6" s="83" customFormat="1" ht="14.25" hidden="1">
      <c r="A111" s="93" t="s">
        <v>43</v>
      </c>
      <c r="B111" s="205" t="s">
        <v>103</v>
      </c>
      <c r="C111" s="206"/>
      <c r="D111" s="206"/>
      <c r="E111" s="206"/>
      <c r="F111" s="207"/>
    </row>
    <row r="112" spans="1:6" s="83" customFormat="1" ht="15.75" hidden="1" thickBot="1">
      <c r="A112" s="11" t="s">
        <v>38</v>
      </c>
      <c r="B112" s="208"/>
      <c r="C112" s="209"/>
      <c r="D112" s="209"/>
      <c r="E112" s="209"/>
      <c r="F112" s="210"/>
    </row>
    <row r="113" spans="1:6" s="83" customFormat="1" ht="22.5" hidden="1" customHeight="1" thickTop="1">
      <c r="A113" s="10" t="s">
        <v>31</v>
      </c>
      <c r="B113" s="211" t="str">
        <f>계약현황공개!C80</f>
        <v>2024년 보안 시스템 위탁관리</v>
      </c>
      <c r="C113" s="212"/>
      <c r="D113" s="212"/>
      <c r="E113" s="212"/>
      <c r="F113" s="213"/>
    </row>
    <row r="114" spans="1:6" s="83" customFormat="1" ht="15" hidden="1">
      <c r="A114" s="197" t="s">
        <v>39</v>
      </c>
      <c r="B114" s="215" t="s">
        <v>32</v>
      </c>
      <c r="C114" s="215" t="s">
        <v>83</v>
      </c>
      <c r="D114" s="94" t="s">
        <v>40</v>
      </c>
      <c r="E114" s="94" t="s">
        <v>33</v>
      </c>
      <c r="F114" s="95" t="s">
        <v>44</v>
      </c>
    </row>
    <row r="115" spans="1:6" s="83" customFormat="1" ht="15" hidden="1">
      <c r="A115" s="214"/>
      <c r="B115" s="216"/>
      <c r="C115" s="216"/>
      <c r="D115" s="12" t="s">
        <v>41</v>
      </c>
      <c r="E115" s="12" t="s">
        <v>34</v>
      </c>
      <c r="F115" s="13" t="s">
        <v>42</v>
      </c>
    </row>
    <row r="116" spans="1:6" s="83" customFormat="1" ht="13.5" hidden="1" customHeight="1">
      <c r="A116" s="214"/>
      <c r="B116" s="217" t="str">
        <f>계약현황공개!C83</f>
        <v>2023.12.26.</v>
      </c>
      <c r="C116" s="219" t="str">
        <f>계약현황공개!E83</f>
        <v>2024.01.01.~12.31.</v>
      </c>
      <c r="D116" s="221">
        <f>계약현황공개!C81</f>
        <v>3480000</v>
      </c>
      <c r="E116" s="221">
        <f>계약현황공개!E81</f>
        <v>3366000</v>
      </c>
      <c r="F116" s="223">
        <f>계약현황공개!C82</f>
        <v>0.96724137931034482</v>
      </c>
    </row>
    <row r="117" spans="1:6" s="83" customFormat="1" ht="13.5" hidden="1" customHeight="1">
      <c r="A117" s="198"/>
      <c r="B117" s="218"/>
      <c r="C117" s="220"/>
      <c r="D117" s="222"/>
      <c r="E117" s="222"/>
      <c r="F117" s="224"/>
    </row>
    <row r="118" spans="1:6" s="83" customFormat="1" ht="14.25" hidden="1">
      <c r="A118" s="197" t="s">
        <v>35</v>
      </c>
      <c r="B118" s="94" t="s">
        <v>36</v>
      </c>
      <c r="C118" s="94" t="s">
        <v>46</v>
      </c>
      <c r="D118" s="199" t="s">
        <v>37</v>
      </c>
      <c r="E118" s="200"/>
      <c r="F118" s="201"/>
    </row>
    <row r="119" spans="1:6" s="83" customFormat="1" ht="14.25" hidden="1">
      <c r="A119" s="198"/>
      <c r="B119" s="54" t="str">
        <f>계약현황공개!E85</f>
        <v>㈜에스원</v>
      </c>
      <c r="C119" s="7" t="s">
        <v>176</v>
      </c>
      <c r="D119" s="202" t="str">
        <f>계약현황공개!E86</f>
        <v>성남시 수정구 양지동 262</v>
      </c>
      <c r="E119" s="203"/>
      <c r="F119" s="204"/>
    </row>
    <row r="120" spans="1:6" s="83" customFormat="1" ht="14.25" hidden="1" customHeight="1">
      <c r="A120" s="93" t="s">
        <v>45</v>
      </c>
      <c r="B120" s="205" t="s">
        <v>109</v>
      </c>
      <c r="C120" s="206"/>
      <c r="D120" s="206"/>
      <c r="E120" s="206"/>
      <c r="F120" s="207"/>
    </row>
    <row r="121" spans="1:6" s="83" customFormat="1" ht="14.25" hidden="1">
      <c r="A121" s="93" t="s">
        <v>43</v>
      </c>
      <c r="B121" s="205" t="s">
        <v>103</v>
      </c>
      <c r="C121" s="206"/>
      <c r="D121" s="206"/>
      <c r="E121" s="206"/>
      <c r="F121" s="207"/>
    </row>
    <row r="122" spans="1:6" s="83" customFormat="1" ht="15.75" hidden="1" thickBot="1">
      <c r="A122" s="11" t="s">
        <v>38</v>
      </c>
      <c r="B122" s="208"/>
      <c r="C122" s="209"/>
      <c r="D122" s="209"/>
      <c r="E122" s="209"/>
      <c r="F122" s="210"/>
    </row>
    <row r="123" spans="1:6" s="83" customFormat="1" ht="22.5" hidden="1" customHeight="1" thickTop="1">
      <c r="A123" s="10" t="s">
        <v>31</v>
      </c>
      <c r="B123" s="211" t="str">
        <f>계약현황공개!C87</f>
        <v>2024. 방역 · 소독</v>
      </c>
      <c r="C123" s="212"/>
      <c r="D123" s="212"/>
      <c r="E123" s="212"/>
      <c r="F123" s="213"/>
    </row>
    <row r="124" spans="1:6" s="83" customFormat="1" ht="15" hidden="1">
      <c r="A124" s="197" t="s">
        <v>39</v>
      </c>
      <c r="B124" s="215" t="s">
        <v>32</v>
      </c>
      <c r="C124" s="215" t="s">
        <v>83</v>
      </c>
      <c r="D124" s="94" t="s">
        <v>40</v>
      </c>
      <c r="E124" s="94" t="s">
        <v>33</v>
      </c>
      <c r="F124" s="95" t="s">
        <v>44</v>
      </c>
    </row>
    <row r="125" spans="1:6" s="83" customFormat="1" ht="15" hidden="1">
      <c r="A125" s="214"/>
      <c r="B125" s="216"/>
      <c r="C125" s="216"/>
      <c r="D125" s="12" t="s">
        <v>41</v>
      </c>
      <c r="E125" s="12" t="s">
        <v>34</v>
      </c>
      <c r="F125" s="13" t="s">
        <v>42</v>
      </c>
    </row>
    <row r="126" spans="1:6" s="83" customFormat="1" ht="13.5" hidden="1" customHeight="1">
      <c r="A126" s="214"/>
      <c r="B126" s="217" t="str">
        <f>계약현황공개!C90</f>
        <v>2023.12.28.</v>
      </c>
      <c r="C126" s="219" t="str">
        <f>계약현황공개!E90</f>
        <v>2024.01.01.~12.31.</v>
      </c>
      <c r="D126" s="221">
        <f>계약현황공개!C88</f>
        <v>3321740</v>
      </c>
      <c r="E126" s="221">
        <f>계약현황공개!E88</f>
        <v>2988000</v>
      </c>
      <c r="F126" s="223">
        <f>계약현황공개!C89</f>
        <v>0.89952856033283757</v>
      </c>
    </row>
    <row r="127" spans="1:6" s="83" customFormat="1" ht="13.5" hidden="1" customHeight="1">
      <c r="A127" s="198"/>
      <c r="B127" s="218"/>
      <c r="C127" s="220"/>
      <c r="D127" s="222"/>
      <c r="E127" s="222"/>
      <c r="F127" s="224"/>
    </row>
    <row r="128" spans="1:6" s="83" customFormat="1" ht="14.25" hidden="1">
      <c r="A128" s="197" t="s">
        <v>35</v>
      </c>
      <c r="B128" s="94" t="s">
        <v>36</v>
      </c>
      <c r="C128" s="94" t="s">
        <v>46</v>
      </c>
      <c r="D128" s="199" t="s">
        <v>37</v>
      </c>
      <c r="E128" s="200"/>
      <c r="F128" s="201"/>
    </row>
    <row r="129" spans="1:6" s="83" customFormat="1" ht="14.25" hidden="1">
      <c r="A129" s="198"/>
      <c r="B129" s="54" t="str">
        <f>계약현황공개!E92</f>
        <v>삼우개발</v>
      </c>
      <c r="C129" s="7" t="s">
        <v>161</v>
      </c>
      <c r="D129" s="202" t="str">
        <f>계약현황공개!E93</f>
        <v>성남시 중원구 원터로105번길 12(성남동)</v>
      </c>
      <c r="E129" s="203"/>
      <c r="F129" s="204"/>
    </row>
    <row r="130" spans="1:6" s="83" customFormat="1" ht="14.25" hidden="1" customHeight="1">
      <c r="A130" s="93" t="s">
        <v>45</v>
      </c>
      <c r="B130" s="205" t="s">
        <v>109</v>
      </c>
      <c r="C130" s="206"/>
      <c r="D130" s="206"/>
      <c r="E130" s="206"/>
      <c r="F130" s="207"/>
    </row>
    <row r="131" spans="1:6" s="83" customFormat="1" ht="14.25" hidden="1">
      <c r="A131" s="93" t="s">
        <v>43</v>
      </c>
      <c r="B131" s="205" t="s">
        <v>103</v>
      </c>
      <c r="C131" s="206"/>
      <c r="D131" s="206"/>
      <c r="E131" s="206"/>
      <c r="F131" s="207"/>
    </row>
    <row r="132" spans="1:6" s="83" customFormat="1" ht="15.75" hidden="1" thickBot="1">
      <c r="A132" s="11" t="s">
        <v>38</v>
      </c>
      <c r="B132" s="208"/>
      <c r="C132" s="209"/>
      <c r="D132" s="209"/>
      <c r="E132" s="209"/>
      <c r="F132" s="210"/>
    </row>
    <row r="133" spans="1:6" s="83" customFormat="1" ht="22.5" hidden="1" customHeight="1" thickTop="1">
      <c r="A133" s="10" t="s">
        <v>31</v>
      </c>
      <c r="B133" s="211" t="str">
        <f>계약현황공개!C94</f>
        <v>강의실 책상 구입</v>
      </c>
      <c r="C133" s="212"/>
      <c r="D133" s="212"/>
      <c r="E133" s="212"/>
      <c r="F133" s="213"/>
    </row>
    <row r="134" spans="1:6" s="83" customFormat="1" ht="15" hidden="1">
      <c r="A134" s="197" t="s">
        <v>39</v>
      </c>
      <c r="B134" s="215" t="s">
        <v>32</v>
      </c>
      <c r="C134" s="215" t="s">
        <v>83</v>
      </c>
      <c r="D134" s="94" t="s">
        <v>40</v>
      </c>
      <c r="E134" s="94" t="s">
        <v>33</v>
      </c>
      <c r="F134" s="95" t="s">
        <v>44</v>
      </c>
    </row>
    <row r="135" spans="1:6" s="83" customFormat="1" ht="15" hidden="1">
      <c r="A135" s="214"/>
      <c r="B135" s="216"/>
      <c r="C135" s="216"/>
      <c r="D135" s="12" t="s">
        <v>41</v>
      </c>
      <c r="E135" s="12" t="s">
        <v>34</v>
      </c>
      <c r="F135" s="13" t="s">
        <v>42</v>
      </c>
    </row>
    <row r="136" spans="1:6" s="83" customFormat="1" ht="13.5" hidden="1" customHeight="1">
      <c r="A136" s="214"/>
      <c r="B136" s="217" t="str">
        <f>계약현황공개!C97</f>
        <v>2022.09.23.</v>
      </c>
      <c r="C136" s="219" t="str">
        <f>계약현황공개!E97</f>
        <v>2022.09.23.~10.07.</v>
      </c>
      <c r="D136" s="221">
        <f>계약현황공개!C95</f>
        <v>2700000</v>
      </c>
      <c r="E136" s="221">
        <f>계약현황공개!E96</f>
        <v>2316000</v>
      </c>
      <c r="F136" s="223">
        <f>계약현황공개!C96</f>
        <v>0.85777777777777775</v>
      </c>
    </row>
    <row r="137" spans="1:6" s="83" customFormat="1" ht="13.5" hidden="1" customHeight="1">
      <c r="A137" s="198"/>
      <c r="B137" s="218"/>
      <c r="C137" s="220"/>
      <c r="D137" s="222"/>
      <c r="E137" s="222"/>
      <c r="F137" s="224"/>
    </row>
    <row r="138" spans="1:6" s="83" customFormat="1" ht="14.25" hidden="1">
      <c r="A138" s="197" t="s">
        <v>35</v>
      </c>
      <c r="B138" s="94" t="s">
        <v>36</v>
      </c>
      <c r="C138" s="94" t="s">
        <v>46</v>
      </c>
      <c r="D138" s="199" t="s">
        <v>37</v>
      </c>
      <c r="E138" s="200"/>
      <c r="F138" s="201"/>
    </row>
    <row r="139" spans="1:6" s="83" customFormat="1" ht="14.25" hidden="1">
      <c r="A139" s="198"/>
      <c r="B139" s="54" t="str">
        <f>계약현황공개!E99</f>
        <v>㈜위드</v>
      </c>
      <c r="C139" s="7" t="s">
        <v>123</v>
      </c>
      <c r="D139" s="202" t="str">
        <f>계약현황공개!E100</f>
        <v>성남시 분당구 서현로255번길 1(서현동)현정빌딩 2층 20</v>
      </c>
      <c r="E139" s="203"/>
      <c r="F139" s="204"/>
    </row>
    <row r="140" spans="1:6" s="83" customFormat="1" ht="14.25" hidden="1" customHeight="1">
      <c r="A140" s="93" t="s">
        <v>45</v>
      </c>
      <c r="B140" s="205" t="s">
        <v>109</v>
      </c>
      <c r="C140" s="206"/>
      <c r="D140" s="206"/>
      <c r="E140" s="206"/>
      <c r="F140" s="207"/>
    </row>
    <row r="141" spans="1:6" s="83" customFormat="1" ht="14.25" hidden="1">
      <c r="A141" s="93" t="s">
        <v>43</v>
      </c>
      <c r="B141" s="205" t="s">
        <v>103</v>
      </c>
      <c r="C141" s="206"/>
      <c r="D141" s="206"/>
      <c r="E141" s="206"/>
      <c r="F141" s="207"/>
    </row>
    <row r="142" spans="1:6" s="83" customFormat="1" ht="15.75" hidden="1" thickBot="1">
      <c r="A142" s="11" t="s">
        <v>38</v>
      </c>
      <c r="B142" s="208" t="s">
        <v>128</v>
      </c>
      <c r="C142" s="209"/>
      <c r="D142" s="209"/>
      <c r="E142" s="209"/>
      <c r="F142" s="210"/>
    </row>
    <row r="143" spans="1:6" s="83" customFormat="1" ht="22.5" hidden="1" customHeight="1" thickTop="1">
      <c r="A143" s="10" t="s">
        <v>31</v>
      </c>
      <c r="B143" s="211" t="str">
        <f>계약현황공개!C101</f>
        <v>2022. 하반기 시설물 정기안전점검 실시</v>
      </c>
      <c r="C143" s="212"/>
      <c r="D143" s="212"/>
      <c r="E143" s="212"/>
      <c r="F143" s="213"/>
    </row>
    <row r="144" spans="1:6" s="83" customFormat="1" ht="15" hidden="1">
      <c r="A144" s="197" t="s">
        <v>39</v>
      </c>
      <c r="B144" s="215" t="s">
        <v>32</v>
      </c>
      <c r="C144" s="215" t="s">
        <v>83</v>
      </c>
      <c r="D144" s="94" t="s">
        <v>40</v>
      </c>
      <c r="E144" s="94" t="s">
        <v>33</v>
      </c>
      <c r="F144" s="95" t="s">
        <v>44</v>
      </c>
    </row>
    <row r="145" spans="1:6" s="83" customFormat="1" ht="15" hidden="1">
      <c r="A145" s="214"/>
      <c r="B145" s="216"/>
      <c r="C145" s="216"/>
      <c r="D145" s="12" t="s">
        <v>41</v>
      </c>
      <c r="E145" s="12" t="s">
        <v>34</v>
      </c>
      <c r="F145" s="13" t="s">
        <v>42</v>
      </c>
    </row>
    <row r="146" spans="1:6" s="83" customFormat="1" ht="13.5" hidden="1" customHeight="1">
      <c r="A146" s="214"/>
      <c r="B146" s="217" t="str">
        <f>계약현황공개!C104</f>
        <v>2022.09.29.</v>
      </c>
      <c r="C146" s="219" t="str">
        <f>계약현황공개!E104</f>
        <v>2022.09.29.~10.28.</v>
      </c>
      <c r="D146" s="221">
        <f>계약현황공개!C102</f>
        <v>1790000</v>
      </c>
      <c r="E146" s="221">
        <f>계약현황공개!E103</f>
        <v>1683000</v>
      </c>
      <c r="F146" s="223">
        <f>계약현황공개!C103</f>
        <v>0.94022346368715082</v>
      </c>
    </row>
    <row r="147" spans="1:6" s="83" customFormat="1" ht="13.5" hidden="1" customHeight="1">
      <c r="A147" s="198"/>
      <c r="B147" s="218"/>
      <c r="C147" s="220"/>
      <c r="D147" s="222"/>
      <c r="E147" s="222"/>
      <c r="F147" s="224"/>
    </row>
    <row r="148" spans="1:6" s="83" customFormat="1" ht="14.25" hidden="1">
      <c r="A148" s="197" t="s">
        <v>35</v>
      </c>
      <c r="B148" s="94" t="s">
        <v>36</v>
      </c>
      <c r="C148" s="94" t="s">
        <v>46</v>
      </c>
      <c r="D148" s="199" t="s">
        <v>37</v>
      </c>
      <c r="E148" s="200"/>
      <c r="F148" s="201"/>
    </row>
    <row r="149" spans="1:6" s="83" customFormat="1" ht="14.25" hidden="1">
      <c r="A149" s="198"/>
      <c r="B149" s="54" t="str">
        <f>계약현황공개!E106</f>
        <v>시설물안전연구원㈜</v>
      </c>
      <c r="C149" s="105" t="s">
        <v>124</v>
      </c>
      <c r="D149" s="202" t="str">
        <f>계약현황공개!E107</f>
        <v>성남시 중원구 광명로 115 205호(성남동, 동부주택브리앙뜨)</v>
      </c>
      <c r="E149" s="203"/>
      <c r="F149" s="204"/>
    </row>
    <row r="150" spans="1:6" s="83" customFormat="1" ht="14.25" hidden="1" customHeight="1">
      <c r="A150" s="93" t="s">
        <v>45</v>
      </c>
      <c r="B150" s="205" t="s">
        <v>109</v>
      </c>
      <c r="C150" s="206"/>
      <c r="D150" s="206"/>
      <c r="E150" s="206"/>
      <c r="F150" s="207"/>
    </row>
    <row r="151" spans="1:6" s="83" customFormat="1" ht="14.25" hidden="1">
      <c r="A151" s="93" t="s">
        <v>43</v>
      </c>
      <c r="B151" s="205" t="s">
        <v>103</v>
      </c>
      <c r="C151" s="206"/>
      <c r="D151" s="206"/>
      <c r="E151" s="206"/>
      <c r="F151" s="207"/>
    </row>
    <row r="152" spans="1:6" s="83" customFormat="1" ht="15.75" hidden="1" thickBot="1">
      <c r="A152" s="11" t="s">
        <v>38</v>
      </c>
      <c r="B152" s="208"/>
      <c r="C152" s="209"/>
      <c r="D152" s="209"/>
      <c r="E152" s="209"/>
      <c r="F152" s="210"/>
    </row>
    <row r="153" spans="1:6" s="83" customFormat="1" ht="22.5" hidden="1" customHeight="1" thickTop="1">
      <c r="A153" s="10" t="s">
        <v>31</v>
      </c>
      <c r="B153" s="211" t="str">
        <f>계약현황공개!C108</f>
        <v>2022년 청소년방과후아카데미 위탁급식 계약(단가계약)</v>
      </c>
      <c r="C153" s="212"/>
      <c r="D153" s="212"/>
      <c r="E153" s="212"/>
      <c r="F153" s="213"/>
    </row>
    <row r="154" spans="1:6" s="83" customFormat="1" ht="15" hidden="1">
      <c r="A154" s="197" t="s">
        <v>39</v>
      </c>
      <c r="B154" s="215" t="s">
        <v>32</v>
      </c>
      <c r="C154" s="215" t="s">
        <v>83</v>
      </c>
      <c r="D154" s="94" t="s">
        <v>40</v>
      </c>
      <c r="E154" s="94" t="s">
        <v>33</v>
      </c>
      <c r="F154" s="95" t="s">
        <v>44</v>
      </c>
    </row>
    <row r="155" spans="1:6" s="83" customFormat="1" ht="15" hidden="1">
      <c r="A155" s="214"/>
      <c r="B155" s="216"/>
      <c r="C155" s="216"/>
      <c r="D155" s="12" t="s">
        <v>41</v>
      </c>
      <c r="E155" s="12" t="s">
        <v>34</v>
      </c>
      <c r="F155" s="13" t="s">
        <v>42</v>
      </c>
    </row>
    <row r="156" spans="1:6" s="83" customFormat="1" ht="13.5" hidden="1" customHeight="1">
      <c r="A156" s="214"/>
      <c r="B156" s="217" t="str">
        <f>계약현황공개!C111</f>
        <v>2022.12.22.</v>
      </c>
      <c r="C156" s="219" t="str">
        <f>계약현황공개!E111</f>
        <v>2023.01.01.~12.31.</v>
      </c>
      <c r="D156" s="221">
        <f>계약현황공개!C109</f>
        <v>43470000</v>
      </c>
      <c r="E156" s="221">
        <f>계약현황공개!E110</f>
        <v>41400000</v>
      </c>
      <c r="F156" s="223">
        <f>계약현황공개!C110</f>
        <v>0.95238095238095233</v>
      </c>
    </row>
    <row r="157" spans="1:6" s="83" customFormat="1" ht="13.5" hidden="1" customHeight="1">
      <c r="A157" s="198"/>
      <c r="B157" s="218"/>
      <c r="C157" s="220"/>
      <c r="D157" s="222"/>
      <c r="E157" s="222"/>
      <c r="F157" s="224"/>
    </row>
    <row r="158" spans="1:6" s="83" customFormat="1" ht="14.25" hidden="1">
      <c r="A158" s="197" t="s">
        <v>35</v>
      </c>
      <c r="B158" s="94" t="s">
        <v>36</v>
      </c>
      <c r="C158" s="94" t="s">
        <v>46</v>
      </c>
      <c r="D158" s="199" t="s">
        <v>37</v>
      </c>
      <c r="E158" s="200"/>
      <c r="F158" s="201"/>
    </row>
    <row r="159" spans="1:6" s="83" customFormat="1" ht="14.25" hidden="1">
      <c r="A159" s="198"/>
      <c r="B159" s="54" t="str">
        <f>계약현황공개!E113</f>
        <v>㈜행복도시락 성남점</v>
      </c>
      <c r="C159" s="109" t="s">
        <v>159</v>
      </c>
      <c r="D159" s="202" t="str">
        <f>계약현황공개!E114</f>
        <v>성남시 분당구 야탑ㅂ동 166 목련주공아파트종합상가지하1호</v>
      </c>
      <c r="E159" s="203"/>
      <c r="F159" s="204"/>
    </row>
    <row r="160" spans="1:6" s="83" customFormat="1" ht="14.25" hidden="1" customHeight="1">
      <c r="A160" s="93" t="s">
        <v>45</v>
      </c>
      <c r="B160" s="205" t="s">
        <v>109</v>
      </c>
      <c r="C160" s="206"/>
      <c r="D160" s="206"/>
      <c r="E160" s="206"/>
      <c r="F160" s="207"/>
    </row>
    <row r="161" spans="1:8" s="83" customFormat="1" ht="14.25" hidden="1">
      <c r="A161" s="93" t="s">
        <v>43</v>
      </c>
      <c r="B161" s="205" t="s">
        <v>103</v>
      </c>
      <c r="C161" s="206"/>
      <c r="D161" s="206"/>
      <c r="E161" s="206"/>
      <c r="F161" s="207"/>
    </row>
    <row r="162" spans="1:8" s="83" customFormat="1" ht="15.75" hidden="1" thickBot="1">
      <c r="A162" s="11" t="s">
        <v>38</v>
      </c>
      <c r="B162" s="208" t="s">
        <v>162</v>
      </c>
      <c r="C162" s="209"/>
      <c r="D162" s="209"/>
      <c r="E162" s="209"/>
      <c r="F162" s="210"/>
    </row>
    <row r="163" spans="1:8" ht="22.5" hidden="1" customHeight="1" thickTop="1">
      <c r="A163" s="10" t="s">
        <v>31</v>
      </c>
      <c r="B163" s="211" t="str">
        <f>계약현황공개!C115</f>
        <v>방과후아카데미 복합기 임대</v>
      </c>
      <c r="C163" s="212"/>
      <c r="D163" s="212"/>
      <c r="E163" s="212"/>
      <c r="F163" s="213"/>
      <c r="H163" s="83"/>
    </row>
    <row r="164" spans="1:8" ht="15" hidden="1">
      <c r="A164" s="197" t="s">
        <v>39</v>
      </c>
      <c r="B164" s="215" t="s">
        <v>32</v>
      </c>
      <c r="C164" s="215" t="s">
        <v>83</v>
      </c>
      <c r="D164" s="94" t="s">
        <v>40</v>
      </c>
      <c r="E164" s="94" t="s">
        <v>33</v>
      </c>
      <c r="F164" s="95" t="s">
        <v>44</v>
      </c>
      <c r="H164" s="83"/>
    </row>
    <row r="165" spans="1:8" ht="15" hidden="1">
      <c r="A165" s="214"/>
      <c r="B165" s="216"/>
      <c r="C165" s="216"/>
      <c r="D165" s="12" t="s">
        <v>41</v>
      </c>
      <c r="E165" s="12" t="s">
        <v>34</v>
      </c>
      <c r="F165" s="13" t="s">
        <v>42</v>
      </c>
      <c r="H165" s="83"/>
    </row>
    <row r="166" spans="1:8" hidden="1">
      <c r="A166" s="214"/>
      <c r="B166" s="217" t="str">
        <f>계약현황공개!C118</f>
        <v>2022.12.27.</v>
      </c>
      <c r="C166" s="219" t="str">
        <f>계약현황공개!E118</f>
        <v>2023.01.01.~12.31.</v>
      </c>
      <c r="D166" s="221">
        <f>계약현황공개!C116</f>
        <v>1260000</v>
      </c>
      <c r="E166" s="221">
        <f>계약현황공개!E117</f>
        <v>1200000</v>
      </c>
      <c r="F166" s="223">
        <f>계약현황공개!C117</f>
        <v>0.95238095238095233</v>
      </c>
      <c r="H166" s="83"/>
    </row>
    <row r="167" spans="1:8" hidden="1">
      <c r="A167" s="198"/>
      <c r="B167" s="218"/>
      <c r="C167" s="220"/>
      <c r="D167" s="222"/>
      <c r="E167" s="222"/>
      <c r="F167" s="224"/>
      <c r="H167" s="83"/>
    </row>
    <row r="168" spans="1:8" ht="14.25" hidden="1">
      <c r="A168" s="197" t="s">
        <v>35</v>
      </c>
      <c r="B168" s="94" t="s">
        <v>36</v>
      </c>
      <c r="C168" s="94" t="s">
        <v>46</v>
      </c>
      <c r="D168" s="199" t="s">
        <v>37</v>
      </c>
      <c r="E168" s="200"/>
      <c r="F168" s="201"/>
      <c r="H168" s="83"/>
    </row>
    <row r="169" spans="1:8" ht="14.25" hidden="1">
      <c r="A169" s="198"/>
      <c r="B169" s="54" t="str">
        <f>계약현황공개!E120</f>
        <v>신도종합서비스</v>
      </c>
      <c r="C169" s="109" t="s">
        <v>155</v>
      </c>
      <c r="D169" s="202" t="str">
        <f>계약현황공개!E121</f>
        <v>경기도 성남시 분당구 장미로100번길 9-1(야탑동, 1층)</v>
      </c>
      <c r="E169" s="203"/>
      <c r="F169" s="204"/>
      <c r="H169" s="83"/>
    </row>
    <row r="170" spans="1:8" ht="14.25" hidden="1">
      <c r="A170" s="93" t="s">
        <v>45</v>
      </c>
      <c r="B170" s="205" t="s">
        <v>109</v>
      </c>
      <c r="C170" s="206"/>
      <c r="D170" s="206"/>
      <c r="E170" s="206"/>
      <c r="F170" s="207"/>
      <c r="H170" s="83"/>
    </row>
    <row r="171" spans="1:8" ht="14.25" hidden="1">
      <c r="A171" s="93" t="s">
        <v>43</v>
      </c>
      <c r="B171" s="205" t="s">
        <v>103</v>
      </c>
      <c r="C171" s="206"/>
      <c r="D171" s="206"/>
      <c r="E171" s="206"/>
      <c r="F171" s="207"/>
      <c r="H171" s="83"/>
    </row>
    <row r="172" spans="1:8" ht="15.75" hidden="1" thickBot="1">
      <c r="A172" s="11" t="s">
        <v>38</v>
      </c>
      <c r="B172" s="208"/>
      <c r="C172" s="209"/>
      <c r="D172" s="209"/>
      <c r="E172" s="209"/>
      <c r="F172" s="210"/>
      <c r="H172" s="83"/>
    </row>
    <row r="173" spans="1:8" ht="22.5" hidden="1" customHeight="1" thickTop="1">
      <c r="A173" s="10" t="s">
        <v>31</v>
      </c>
      <c r="B173" s="211" t="str">
        <f>계약현황공개!C122</f>
        <v>작은도서관 프린터기 임차 계약</v>
      </c>
      <c r="C173" s="212"/>
      <c r="D173" s="212"/>
      <c r="E173" s="212"/>
      <c r="F173" s="213"/>
      <c r="H173" s="83"/>
    </row>
    <row r="174" spans="1:8" ht="15" hidden="1">
      <c r="A174" s="197" t="s">
        <v>39</v>
      </c>
      <c r="B174" s="215" t="s">
        <v>32</v>
      </c>
      <c r="C174" s="215" t="s">
        <v>83</v>
      </c>
      <c r="D174" s="94" t="s">
        <v>40</v>
      </c>
      <c r="E174" s="94" t="s">
        <v>33</v>
      </c>
      <c r="F174" s="95" t="s">
        <v>44</v>
      </c>
      <c r="H174" s="83"/>
    </row>
    <row r="175" spans="1:8" ht="15" hidden="1">
      <c r="A175" s="214"/>
      <c r="B175" s="216"/>
      <c r="C175" s="216"/>
      <c r="D175" s="12" t="s">
        <v>41</v>
      </c>
      <c r="E175" s="12" t="s">
        <v>34</v>
      </c>
      <c r="F175" s="13" t="s">
        <v>42</v>
      </c>
      <c r="H175" s="83"/>
    </row>
    <row r="176" spans="1:8" hidden="1">
      <c r="A176" s="214"/>
      <c r="B176" s="217" t="str">
        <f>계약현황공개!C125</f>
        <v>2022.12.27.</v>
      </c>
      <c r="C176" s="219" t="str">
        <f>계약현황공개!E125</f>
        <v>2023.01.01.~12.31.</v>
      </c>
      <c r="D176" s="221">
        <f>계약현황공개!C123</f>
        <v>660000</v>
      </c>
      <c r="E176" s="221">
        <f>계약현황공개!E124</f>
        <v>600000</v>
      </c>
      <c r="F176" s="223">
        <f>계약현황공개!C124</f>
        <v>0.90909090909090906</v>
      </c>
      <c r="H176" s="83"/>
    </row>
    <row r="177" spans="1:8" hidden="1">
      <c r="A177" s="198"/>
      <c r="B177" s="218"/>
      <c r="C177" s="220"/>
      <c r="D177" s="222"/>
      <c r="E177" s="222"/>
      <c r="F177" s="224"/>
      <c r="H177" s="83"/>
    </row>
    <row r="178" spans="1:8" ht="14.25" hidden="1">
      <c r="A178" s="197" t="s">
        <v>35</v>
      </c>
      <c r="B178" s="94" t="s">
        <v>36</v>
      </c>
      <c r="C178" s="94" t="s">
        <v>46</v>
      </c>
      <c r="D178" s="199" t="s">
        <v>37</v>
      </c>
      <c r="E178" s="200"/>
      <c r="F178" s="201"/>
      <c r="H178" s="83"/>
    </row>
    <row r="179" spans="1:8" ht="14.25" hidden="1">
      <c r="A179" s="198"/>
      <c r="B179" s="54" t="str">
        <f>계약현황공개!E127</f>
        <v>신도종합서비스</v>
      </c>
      <c r="C179" s="109" t="s">
        <v>155</v>
      </c>
      <c r="D179" s="202" t="str">
        <f>계약현황공개!E128</f>
        <v>경기도 성남시 분당구 장미로100번길 9-1(야탑동, 1층)</v>
      </c>
      <c r="E179" s="203"/>
      <c r="F179" s="204"/>
      <c r="H179" s="83"/>
    </row>
    <row r="180" spans="1:8" ht="14.25" hidden="1">
      <c r="A180" s="93" t="s">
        <v>45</v>
      </c>
      <c r="B180" s="205" t="s">
        <v>109</v>
      </c>
      <c r="C180" s="206"/>
      <c r="D180" s="206"/>
      <c r="E180" s="206"/>
      <c r="F180" s="207"/>
      <c r="H180" s="83"/>
    </row>
    <row r="181" spans="1:8" ht="14.25" hidden="1">
      <c r="A181" s="93" t="s">
        <v>43</v>
      </c>
      <c r="B181" s="205" t="s">
        <v>103</v>
      </c>
      <c r="C181" s="206"/>
      <c r="D181" s="206"/>
      <c r="E181" s="206"/>
      <c r="F181" s="207"/>
      <c r="H181" s="83"/>
    </row>
    <row r="182" spans="1:8" ht="15.75" hidden="1" thickBot="1">
      <c r="A182" s="11" t="s">
        <v>38</v>
      </c>
      <c r="B182" s="208"/>
      <c r="C182" s="209"/>
      <c r="D182" s="209"/>
      <c r="E182" s="209"/>
      <c r="F182" s="210"/>
      <c r="H182" s="83"/>
    </row>
    <row r="183" spans="1:8" ht="22.5" hidden="1" customHeight="1" thickTop="1">
      <c r="A183" s="10" t="s">
        <v>31</v>
      </c>
      <c r="B183" s="211" t="str">
        <f>계약현황공개!C129</f>
        <v>승강기 유지관리</v>
      </c>
      <c r="C183" s="212"/>
      <c r="D183" s="212"/>
      <c r="E183" s="212"/>
      <c r="F183" s="213"/>
      <c r="H183" s="83"/>
    </row>
    <row r="184" spans="1:8" ht="15" hidden="1">
      <c r="A184" s="197" t="s">
        <v>39</v>
      </c>
      <c r="B184" s="215" t="s">
        <v>32</v>
      </c>
      <c r="C184" s="215" t="s">
        <v>83</v>
      </c>
      <c r="D184" s="94" t="s">
        <v>40</v>
      </c>
      <c r="E184" s="94" t="s">
        <v>33</v>
      </c>
      <c r="F184" s="95" t="s">
        <v>44</v>
      </c>
      <c r="H184" s="83"/>
    </row>
    <row r="185" spans="1:8" ht="15" hidden="1">
      <c r="A185" s="214"/>
      <c r="B185" s="216"/>
      <c r="C185" s="216"/>
      <c r="D185" s="12" t="s">
        <v>41</v>
      </c>
      <c r="E185" s="12" t="s">
        <v>34</v>
      </c>
      <c r="F185" s="13" t="s">
        <v>42</v>
      </c>
      <c r="H185" s="83"/>
    </row>
    <row r="186" spans="1:8" hidden="1">
      <c r="A186" s="214"/>
      <c r="B186" s="217" t="str">
        <f>계약현황공개!C132</f>
        <v>2022.12.27.</v>
      </c>
      <c r="C186" s="219" t="str">
        <f>계약현황공개!E132</f>
        <v>2023.01.01.~12.31.</v>
      </c>
      <c r="D186" s="221">
        <f>계약현황공개!C130</f>
        <v>3660000</v>
      </c>
      <c r="E186" s="221">
        <f>계약현황공개!E131</f>
        <v>3564000</v>
      </c>
      <c r="F186" s="223">
        <f>계약현황공개!C131</f>
        <v>0.97377049180327868</v>
      </c>
      <c r="H186" s="83"/>
    </row>
    <row r="187" spans="1:8" hidden="1">
      <c r="A187" s="198"/>
      <c r="B187" s="218"/>
      <c r="C187" s="220"/>
      <c r="D187" s="222"/>
      <c r="E187" s="222"/>
      <c r="F187" s="224"/>
      <c r="H187" s="83"/>
    </row>
    <row r="188" spans="1:8" ht="14.25" hidden="1">
      <c r="A188" s="197" t="s">
        <v>35</v>
      </c>
      <c r="B188" s="94" t="s">
        <v>36</v>
      </c>
      <c r="C188" s="94" t="s">
        <v>46</v>
      </c>
      <c r="D188" s="199" t="s">
        <v>37</v>
      </c>
      <c r="E188" s="200"/>
      <c r="F188" s="201"/>
      <c r="H188" s="83"/>
    </row>
    <row r="189" spans="1:8" ht="14.25" hidden="1">
      <c r="A189" s="198"/>
      <c r="B189" s="54" t="str">
        <f>계약현황공개!E134</f>
        <v>오티스엘리베이터</v>
      </c>
      <c r="C189" s="109" t="s">
        <v>156</v>
      </c>
      <c r="D189" s="202" t="str">
        <f>계약현황공개!E135</f>
        <v>경기도 성남시 분당구 대왕판교로 373(백현동 2층)</v>
      </c>
      <c r="E189" s="203"/>
      <c r="F189" s="204"/>
      <c r="H189" s="83"/>
    </row>
    <row r="190" spans="1:8" ht="14.25" hidden="1">
      <c r="A190" s="93" t="s">
        <v>45</v>
      </c>
      <c r="B190" s="205" t="s">
        <v>109</v>
      </c>
      <c r="C190" s="206"/>
      <c r="D190" s="206"/>
      <c r="E190" s="206"/>
      <c r="F190" s="207"/>
      <c r="H190" s="83"/>
    </row>
    <row r="191" spans="1:8" ht="14.25" hidden="1">
      <c r="A191" s="93" t="s">
        <v>43</v>
      </c>
      <c r="B191" s="205" t="s">
        <v>103</v>
      </c>
      <c r="C191" s="206"/>
      <c r="D191" s="206"/>
      <c r="E191" s="206"/>
      <c r="F191" s="207"/>
      <c r="H191" s="83"/>
    </row>
    <row r="192" spans="1:8" ht="15.75" hidden="1" thickBot="1">
      <c r="A192" s="11" t="s">
        <v>38</v>
      </c>
      <c r="B192" s="208"/>
      <c r="C192" s="209"/>
      <c r="D192" s="209"/>
      <c r="E192" s="209"/>
      <c r="F192" s="210"/>
      <c r="H192" s="83"/>
    </row>
    <row r="193" spans="1:8" ht="22.5" hidden="1" customHeight="1" thickTop="1">
      <c r="A193" s="10" t="s">
        <v>31</v>
      </c>
      <c r="B193" s="211" t="str">
        <f>계약현황공개!C136</f>
        <v>시설관리용역</v>
      </c>
      <c r="C193" s="212"/>
      <c r="D193" s="212"/>
      <c r="E193" s="212"/>
      <c r="F193" s="213"/>
      <c r="H193" s="83"/>
    </row>
    <row r="194" spans="1:8" ht="15" hidden="1">
      <c r="A194" s="197" t="s">
        <v>39</v>
      </c>
      <c r="B194" s="215" t="s">
        <v>32</v>
      </c>
      <c r="C194" s="215" t="s">
        <v>83</v>
      </c>
      <c r="D194" s="94" t="s">
        <v>40</v>
      </c>
      <c r="E194" s="94" t="s">
        <v>33</v>
      </c>
      <c r="F194" s="95" t="s">
        <v>44</v>
      </c>
      <c r="H194" s="83"/>
    </row>
    <row r="195" spans="1:8" ht="15" hidden="1">
      <c r="A195" s="214"/>
      <c r="B195" s="216"/>
      <c r="C195" s="216"/>
      <c r="D195" s="12" t="s">
        <v>41</v>
      </c>
      <c r="E195" s="12" t="s">
        <v>34</v>
      </c>
      <c r="F195" s="13" t="s">
        <v>42</v>
      </c>
      <c r="H195" s="83"/>
    </row>
    <row r="196" spans="1:8" ht="13.5" hidden="1" customHeight="1">
      <c r="A196" s="214"/>
      <c r="B196" s="217" t="str">
        <f>계약현황공개!C139</f>
        <v>2022.12.21.</v>
      </c>
      <c r="C196" s="219" t="str">
        <f>계약현황공개!E139</f>
        <v>2023.01.01.~12.31.</v>
      </c>
      <c r="D196" s="221">
        <f>계약현황공개!C137</f>
        <v>336674000</v>
      </c>
      <c r="E196" s="221">
        <f>계약현황공개!E138</f>
        <v>311484000</v>
      </c>
      <c r="F196" s="223">
        <f>계약현황공개!C138</f>
        <v>0.92517984756767679</v>
      </c>
      <c r="H196" s="83"/>
    </row>
    <row r="197" spans="1:8" ht="13.5" hidden="1" customHeight="1">
      <c r="A197" s="198"/>
      <c r="B197" s="218"/>
      <c r="C197" s="220"/>
      <c r="D197" s="222"/>
      <c r="E197" s="222"/>
      <c r="F197" s="224"/>
      <c r="H197" s="83"/>
    </row>
    <row r="198" spans="1:8" ht="14.25" hidden="1">
      <c r="A198" s="197" t="s">
        <v>35</v>
      </c>
      <c r="B198" s="94" t="s">
        <v>36</v>
      </c>
      <c r="C198" s="94" t="s">
        <v>46</v>
      </c>
      <c r="D198" s="199" t="s">
        <v>37</v>
      </c>
      <c r="E198" s="200"/>
      <c r="F198" s="201"/>
      <c r="H198" s="83"/>
    </row>
    <row r="199" spans="1:8" ht="14.25" hidden="1">
      <c r="A199" s="198"/>
      <c r="B199" s="54" t="str">
        <f>계약현황공개!E141</f>
        <v>주식회사 레인보우</v>
      </c>
      <c r="C199" s="109" t="s">
        <v>160</v>
      </c>
      <c r="D199" s="202" t="str">
        <f>계약현황공개!E142</f>
        <v>성남시 수정구 위례서일로 12, 402호(창곡동, 우남 이타워프라자)</v>
      </c>
      <c r="E199" s="203"/>
      <c r="F199" s="204"/>
      <c r="H199" s="83"/>
    </row>
    <row r="200" spans="1:8" ht="14.25" hidden="1" customHeight="1">
      <c r="A200" s="93" t="s">
        <v>45</v>
      </c>
      <c r="B200" s="205" t="s">
        <v>109</v>
      </c>
      <c r="C200" s="206"/>
      <c r="D200" s="206"/>
      <c r="E200" s="206"/>
      <c r="F200" s="207"/>
      <c r="H200" s="83"/>
    </row>
    <row r="201" spans="1:8" ht="14.25" hidden="1">
      <c r="A201" s="93" t="s">
        <v>43</v>
      </c>
      <c r="B201" s="205" t="s">
        <v>103</v>
      </c>
      <c r="C201" s="206"/>
      <c r="D201" s="206"/>
      <c r="E201" s="206"/>
      <c r="F201" s="207"/>
      <c r="H201" s="83"/>
    </row>
    <row r="202" spans="1:8" ht="15.75" hidden="1" thickBot="1">
      <c r="A202" s="11" t="s">
        <v>38</v>
      </c>
      <c r="B202" s="208" t="s">
        <v>162</v>
      </c>
      <c r="C202" s="209"/>
      <c r="D202" s="209"/>
      <c r="E202" s="209"/>
      <c r="F202" s="210"/>
      <c r="H202" s="83"/>
    </row>
    <row r="203" spans="1:8" ht="22.5" hidden="1" customHeight="1" thickTop="1">
      <c r="A203" s="10" t="s">
        <v>31</v>
      </c>
      <c r="B203" s="211" t="str">
        <f>계약현황공개!C143</f>
        <v>방역소독</v>
      </c>
      <c r="C203" s="212"/>
      <c r="D203" s="212"/>
      <c r="E203" s="212"/>
      <c r="F203" s="213"/>
      <c r="H203" s="83"/>
    </row>
    <row r="204" spans="1:8" ht="15" hidden="1">
      <c r="A204" s="197" t="s">
        <v>39</v>
      </c>
      <c r="B204" s="215" t="s">
        <v>32</v>
      </c>
      <c r="C204" s="215" t="s">
        <v>83</v>
      </c>
      <c r="D204" s="94" t="s">
        <v>40</v>
      </c>
      <c r="E204" s="94" t="s">
        <v>33</v>
      </c>
      <c r="F204" s="95" t="s">
        <v>44</v>
      </c>
      <c r="H204" s="83"/>
    </row>
    <row r="205" spans="1:8" ht="15" hidden="1">
      <c r="A205" s="214"/>
      <c r="B205" s="216"/>
      <c r="C205" s="216"/>
      <c r="D205" s="12" t="s">
        <v>41</v>
      </c>
      <c r="E205" s="12" t="s">
        <v>34</v>
      </c>
      <c r="F205" s="13" t="s">
        <v>42</v>
      </c>
      <c r="H205" s="83"/>
    </row>
    <row r="206" spans="1:8" hidden="1">
      <c r="A206" s="214"/>
      <c r="B206" s="217" t="str">
        <f>계약현황공개!C146</f>
        <v>2022.12.30.</v>
      </c>
      <c r="C206" s="219" t="str">
        <f>계약현황공개!E146</f>
        <v>2023.01.01.~12.31.</v>
      </c>
      <c r="D206" s="221">
        <f>계약현황공개!C144</f>
        <v>3321740</v>
      </c>
      <c r="E206" s="221">
        <f>계약현황공개!E145</f>
        <v>2988000</v>
      </c>
      <c r="F206" s="223">
        <f>계약현황공개!C145</f>
        <v>0.89952856033283757</v>
      </c>
      <c r="H206" s="83"/>
    </row>
    <row r="207" spans="1:8" hidden="1">
      <c r="A207" s="198"/>
      <c r="B207" s="218"/>
      <c r="C207" s="220"/>
      <c r="D207" s="222"/>
      <c r="E207" s="222"/>
      <c r="F207" s="224"/>
      <c r="H207" s="83"/>
    </row>
    <row r="208" spans="1:8" ht="14.25" hidden="1">
      <c r="A208" s="197" t="s">
        <v>35</v>
      </c>
      <c r="B208" s="94" t="s">
        <v>36</v>
      </c>
      <c r="C208" s="94" t="s">
        <v>46</v>
      </c>
      <c r="D208" s="199" t="s">
        <v>37</v>
      </c>
      <c r="E208" s="200"/>
      <c r="F208" s="201"/>
      <c r="H208" s="83"/>
    </row>
    <row r="209" spans="1:8" ht="14.25" hidden="1">
      <c r="A209" s="198"/>
      <c r="B209" s="54" t="str">
        <f>계약현황공개!E148</f>
        <v>삼우개발</v>
      </c>
      <c r="C209" s="109" t="s">
        <v>161</v>
      </c>
      <c r="D209" s="202" t="str">
        <f>계약현황공개!E149</f>
        <v>성남시 중원구 원터로105번길 12(성남동)</v>
      </c>
      <c r="E209" s="203"/>
      <c r="F209" s="204"/>
      <c r="H209" s="83"/>
    </row>
    <row r="210" spans="1:8" ht="14.25" hidden="1">
      <c r="A210" s="93" t="s">
        <v>45</v>
      </c>
      <c r="B210" s="205" t="s">
        <v>109</v>
      </c>
      <c r="C210" s="206"/>
      <c r="D210" s="206"/>
      <c r="E210" s="206"/>
      <c r="F210" s="207"/>
      <c r="H210" s="83"/>
    </row>
    <row r="211" spans="1:8" ht="14.25" hidden="1">
      <c r="A211" s="93" t="s">
        <v>43</v>
      </c>
      <c r="B211" s="205" t="s">
        <v>103</v>
      </c>
      <c r="C211" s="206"/>
      <c r="D211" s="206"/>
      <c r="E211" s="206"/>
      <c r="F211" s="207"/>
      <c r="H211" s="83"/>
    </row>
    <row r="212" spans="1:8" ht="15.75" hidden="1" thickBot="1">
      <c r="A212" s="11" t="s">
        <v>38</v>
      </c>
      <c r="B212" s="208"/>
      <c r="C212" s="209"/>
      <c r="D212" s="209"/>
      <c r="E212" s="209"/>
      <c r="F212" s="210"/>
      <c r="H212" s="83"/>
    </row>
    <row r="213" spans="1:8" ht="14.25" thickTop="1"/>
  </sheetData>
  <mergeCells count="316"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2025-04-11T07:49:02Z</dcterms:modified>
</cp:coreProperties>
</file>