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H22" i="6" l="1"/>
  <c r="F13" i="6"/>
  <c r="F12" i="6"/>
  <c r="F11" i="6"/>
  <c r="F10" i="6"/>
  <c r="F5" i="6"/>
  <c r="F6" i="6"/>
  <c r="F7" i="6"/>
  <c r="F4" i="6"/>
  <c r="F8" i="6"/>
  <c r="C68" i="23"/>
  <c r="H21" i="6" l="1"/>
  <c r="F87" i="24"/>
  <c r="F78" i="24"/>
  <c r="C61" i="23"/>
  <c r="F69" i="24"/>
  <c r="C54" i="23"/>
  <c r="H20" i="6"/>
  <c r="F60" i="24"/>
  <c r="C47" i="23" l="1"/>
  <c r="F33" i="24"/>
  <c r="C33" i="23"/>
  <c r="F51" i="24"/>
  <c r="C40" i="23"/>
  <c r="H15" i="6"/>
  <c r="F42" i="24"/>
  <c r="C26" i="23"/>
  <c r="F24" i="24"/>
  <c r="H16" i="6"/>
  <c r="H17" i="6"/>
  <c r="H18" i="6"/>
  <c r="H19" i="6"/>
  <c r="F14" i="6" l="1"/>
  <c r="F9" i="6"/>
  <c r="C12" i="23" l="1"/>
  <c r="F15" i="24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C19" i="23" l="1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<sst xmlns="http://schemas.openxmlformats.org/spreadsheetml/2006/main" count="730" uniqueCount="318">
  <si>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</si>
  <si>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</si>
  <si>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</si>
  <si>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</si>
  <si>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</si>
  <si>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</si>
  <si>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</si>
  <si>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</si>
  <si>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</si>
  <si>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</si>
  <si>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</si>
  <si>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</si>
  <si>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</si>
  <si>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</si>
  <si>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</si>
  <si>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</si>
  <si>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</si>
  <si>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</si>
  <si>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</si>
  <si>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</si>
  <si>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</si>
  <si>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</si>
  <si>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</si>
  <si>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</si>
  <si>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</si>
  <si>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</si>
  <si>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</si>
  <si>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</si>
  <si>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</si>
  <si>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</si>
  <si>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</si>
  <si>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</si>
  <si>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</si>
  <si>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</si>
  <si>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</si>
  <si>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</si>
  <si>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</si>
  <si>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</si>
  <si>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</si>
  <si>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</si>
  <si>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</si>
  <si>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</si>
  <si>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</si>
  <si>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</si>
  <si>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</si>
  <si>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</si>
  <si>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</si>
  <si>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</si>
  <si>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</si>
  <si>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</si>
  <si>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</si>
  <si>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</si>
  <si>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</si>
  <si>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</si>
  <si>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</si>
  <si>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</si>
  <si>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</si>
  <si>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</si>
  <si>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</si>
  <si>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</si>
  <si>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</si>
  <si>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</si>
  <si>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</si>
  <si>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</si>
  <si>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</si>
  <si>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</si>
  <si>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</si>
  <si>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</si>
  <si>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</si>
  <si>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</si>
  <si>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</si>
  <si>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</si>
  <si>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</si>
  <si>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</si>
  <si>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</si>
  <si>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</si>
  <si>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</si>
  <si>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</si>
  <si>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</si>
  <si>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</si>
  <si>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</si>
  <si>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</si>
  <si>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</si>
  <si>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</si>
  <si>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</si>
  <si>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</si>
  <si>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</si>
  <si>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</si>
  <si>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</si>
  <si>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</si>
  <si>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</si>
  <si>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</si>
  <si>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</si>
  <si>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</si>
  <si>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</si>
  <si>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</si>
  <si>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</si>
  <si>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</si>
  <si>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</si>
  <si>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</si>
  <si>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</si>
  <si>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</si>
  <si>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</si>
  <si>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</si>
  <si>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</si>
  <si>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</si>
  <si>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</si>
  <si>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</si>
  <si>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</si>
  <si>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</si>
  <si>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</si>
  <si>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</si>
  <si>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</si>
  <si>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</si>
  <si>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</si>
  <si>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</si>
  <si>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</si>
  <si>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</si>
  <si>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</si>
  <si>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</si>
  <si>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</si>
  <si>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</si>
  <si>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</si>
  <si>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</si>
  <si>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</si>
  <si>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</si>
  <si>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</si>
  <si>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</si>
  <si>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</si>
  <si>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</si>
  <si>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</si>
  <si>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</si>
  <si>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</si>
  <si>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</si>
  <si>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</si>
  <si>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</si>
  <si>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</si>
  <si>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</si>
  <si>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</si>
  <si>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</si>
  <si>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</si>
  <si>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</si>
  <si>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</si>
  <si>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</si>
  <si>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</si>
  <si>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</si>
  <si>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</si>
  <si>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</si>
  <si>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</si>
  <si>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</si>
  <si>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</si>
  <si>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</si>
  <si>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</si>
  <si>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</si>
  <si>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</si>
  <si>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</si>
  <si>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</si>
  <si>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</si>
  <si>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</si>
  <si>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</si>
  <si>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</si>
  <si>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</si>
  <si>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</si>
  <si>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물품 발주계획</t>
    <phoneticPr fontId="4" type="noConversion"/>
  </si>
  <si>
    <t>용역 발주계획</t>
    <phoneticPr fontId="4" type="noConversion"/>
  </si>
  <si>
    <t>1월, 2월, 3월, 4월</t>
    <phoneticPr fontId="4" type="noConversion"/>
  </si>
  <si>
    <t>엘지전자㈜</t>
    <phoneticPr fontId="4" type="noConversion"/>
  </si>
  <si>
    <t>1회, 2회</t>
    <phoneticPr fontId="4" type="noConversion"/>
  </si>
  <si>
    <t>학교단위 목공 5월 목재</t>
  </si>
  <si>
    <t>창호합판</t>
  </si>
  <si>
    <t xml:space="preserve">2019년 상반기 시설물 정밀안전점검 </t>
    <phoneticPr fontId="4" type="noConversion"/>
  </si>
  <si>
    <t>2019.05.07</t>
  </si>
  <si>
    <t>2019.05.08 ~ 06.21</t>
  </si>
  <si>
    <t>2019.06.21</t>
    <phoneticPr fontId="4" type="noConversion"/>
  </si>
  <si>
    <t>시설물안전연구원 주식회사</t>
  </si>
  <si>
    <t>경기도 성남시 중원구 광명로 115</t>
    <phoneticPr fontId="4" type="noConversion"/>
  </si>
  <si>
    <t xml:space="preserve">2019년 상반기 시설물 정밀안전점검 </t>
    <phoneticPr fontId="4" type="noConversion"/>
  </si>
  <si>
    <t>2019.05.07</t>
    <phoneticPr fontId="4" type="noConversion"/>
  </si>
  <si>
    <t>2019.05.08 ~ 06.21</t>
    <phoneticPr fontId="4" type="noConversion"/>
  </si>
  <si>
    <t>시설물안전연구원 주식회사</t>
    <phoneticPr fontId="4" type="noConversion"/>
  </si>
  <si>
    <t>최명란</t>
    <phoneticPr fontId="4" type="noConversion"/>
  </si>
  <si>
    <t>경기도 성남시 중원구 광명로 115</t>
    <phoneticPr fontId="4" type="noConversion"/>
  </si>
  <si>
    <t>2019(성남형) 평화통일교육 차량 임차</t>
    <phoneticPr fontId="4" type="noConversion"/>
  </si>
  <si>
    <t>2019.05.07</t>
    <phoneticPr fontId="4" type="noConversion"/>
  </si>
  <si>
    <t>2019.05.14 ~ 05.24</t>
    <phoneticPr fontId="4" type="noConversion"/>
  </si>
  <si>
    <t>㈜코럭스투어</t>
    <phoneticPr fontId="4" type="noConversion"/>
  </si>
  <si>
    <t>김현숙</t>
    <phoneticPr fontId="4" type="noConversion"/>
  </si>
  <si>
    <t>2019.05.07</t>
    <phoneticPr fontId="4" type="noConversion"/>
  </si>
  <si>
    <t>2019.05.14 ~ 05.24</t>
    <phoneticPr fontId="4" type="noConversion"/>
  </si>
  <si>
    <t>2019.05.24</t>
    <phoneticPr fontId="4" type="noConversion"/>
  </si>
  <si>
    <t>경기도 성남시 중원구 희망로 370</t>
    <phoneticPr fontId="4" type="noConversion"/>
  </si>
  <si>
    <t>2019(성남형) 평화통일교육 차량 임차</t>
    <phoneticPr fontId="4" type="noConversion"/>
  </si>
  <si>
    <t>㈜코럭스투어</t>
    <phoneticPr fontId="4" type="noConversion"/>
  </si>
  <si>
    <t>㈜코럭스투어</t>
    <phoneticPr fontId="4" type="noConversion"/>
  </si>
  <si>
    <t>2019(성남형) 평화통일교육 차량 임차</t>
    <phoneticPr fontId="4" type="noConversion"/>
  </si>
  <si>
    <t>2019.05.03</t>
  </si>
  <si>
    <t>2019.05.17</t>
  </si>
  <si>
    <t>2019.05.17</t>
    <phoneticPr fontId="4" type="noConversion"/>
  </si>
  <si>
    <t>2019.05.17</t>
    <phoneticPr fontId="4" type="noConversion"/>
  </si>
  <si>
    <t>㈜한솔여행사</t>
  </si>
  <si>
    <t>2019.05.03</t>
    <phoneticPr fontId="4" type="noConversion"/>
  </si>
  <si>
    <t>2019.05.17</t>
    <phoneticPr fontId="4" type="noConversion"/>
  </si>
  <si>
    <t>㈜한솔여행사</t>
    <phoneticPr fontId="4" type="noConversion"/>
  </si>
  <si>
    <t>장지후, 이기동</t>
    <phoneticPr fontId="4" type="noConversion"/>
  </si>
  <si>
    <t>경기도 성남시 분당구 야탑로 103, 4층</t>
    <phoneticPr fontId="4" type="noConversion"/>
  </si>
  <si>
    <t>경기도 성남시 분당구 야탑로 103, 4층</t>
    <phoneticPr fontId="4" type="noConversion"/>
  </si>
  <si>
    <t>2019(성남형) 평화통일탐방 프로그램</t>
    <phoneticPr fontId="4" type="noConversion"/>
  </si>
  <si>
    <t>경기관광공사</t>
    <phoneticPr fontId="4" type="noConversion"/>
  </si>
  <si>
    <t>2019.05.10</t>
    <phoneticPr fontId="4" type="noConversion"/>
  </si>
  <si>
    <t>경기관광공사</t>
    <phoneticPr fontId="4" type="noConversion"/>
  </si>
  <si>
    <t>유동규</t>
    <phoneticPr fontId="4" type="noConversion"/>
  </si>
  <si>
    <t>경기도 수원시 장안구 경수대로 1150, 5층</t>
    <phoneticPr fontId="4" type="noConversion"/>
  </si>
  <si>
    <t>경기도 수원시 장안구 경수대로 1150, 5층</t>
    <phoneticPr fontId="4" type="noConversion"/>
  </si>
  <si>
    <t>2019. 청소년 자유시장 행사물품 임차</t>
    <phoneticPr fontId="4" type="noConversion"/>
  </si>
  <si>
    <t>마케팅스토리</t>
    <phoneticPr fontId="4" type="noConversion"/>
  </si>
  <si>
    <t>1회</t>
    <phoneticPr fontId="4" type="noConversion"/>
  </si>
  <si>
    <t>2019.05.16 ~ 05.17</t>
    <phoneticPr fontId="4" type="noConversion"/>
  </si>
  <si>
    <t>방과후 나눔의 숲 캠프 차량 임차</t>
    <phoneticPr fontId="4" type="noConversion"/>
  </si>
  <si>
    <t>2019.05.14</t>
    <phoneticPr fontId="4" type="noConversion"/>
  </si>
  <si>
    <t>2019.05.14</t>
    <phoneticPr fontId="4" type="noConversion"/>
  </si>
  <si>
    <t>2019.05.16 ~ 05.17</t>
    <phoneticPr fontId="4" type="noConversion"/>
  </si>
  <si>
    <t>㈜나이스관광</t>
    <phoneticPr fontId="4" type="noConversion"/>
  </si>
  <si>
    <t>㈜나이스관광</t>
    <phoneticPr fontId="4" type="noConversion"/>
  </si>
  <si>
    <t>허진석</t>
    <phoneticPr fontId="4" type="noConversion"/>
  </si>
  <si>
    <t>경기도 성남시 분당구 판교로 627</t>
    <phoneticPr fontId="4" type="noConversion"/>
  </si>
  <si>
    <t>경기도 성남시 분당구 판교로 627</t>
    <phoneticPr fontId="4" type="noConversion"/>
  </si>
  <si>
    <t>방과후 나눔의 숲 캠프 차량 임차</t>
    <phoneticPr fontId="4" type="noConversion"/>
  </si>
  <si>
    <t>방과후 나눔의 숲 캠프 차량 임차</t>
    <phoneticPr fontId="4" type="noConversion"/>
  </si>
  <si>
    <t>㈜나이스관광</t>
    <phoneticPr fontId="4" type="noConversion"/>
  </si>
  <si>
    <t>변경계약금액</t>
    <phoneticPr fontId="4" type="noConversion"/>
  </si>
  <si>
    <t>2019.05.09</t>
    <phoneticPr fontId="4" type="noConversion"/>
  </si>
  <si>
    <t>2019.05.09 ~ 07.12</t>
    <phoneticPr fontId="4" type="noConversion"/>
  </si>
  <si>
    <t>2019.07.12</t>
    <phoneticPr fontId="4" type="noConversion"/>
  </si>
  <si>
    <t>교육공동체사업 안전 프로그램(학교공동기획 프로젝트, 초등안전)</t>
    <phoneticPr fontId="4" type="noConversion"/>
  </si>
  <si>
    <t>2019.05.09</t>
    <phoneticPr fontId="4" type="noConversion"/>
  </si>
  <si>
    <t>2019.05.09 ~ 07.12</t>
    <phoneticPr fontId="4" type="noConversion"/>
  </si>
  <si>
    <t>사)라이프가드코리아</t>
    <phoneticPr fontId="4" type="noConversion"/>
  </si>
  <si>
    <t>사)라이프가드코리아</t>
    <phoneticPr fontId="4" type="noConversion"/>
  </si>
  <si>
    <t>고경옥</t>
    <phoneticPr fontId="4" type="noConversion"/>
  </si>
  <si>
    <t>서울시 동대문구 천호대로 77</t>
    <phoneticPr fontId="4" type="noConversion"/>
  </si>
  <si>
    <t>서울시 동대문구 천호대로 77</t>
    <phoneticPr fontId="4" type="noConversion"/>
  </si>
  <si>
    <t>교육공동체사업 안전 프로그램(학교공동기획 프로젝트, 초등안전)</t>
    <phoneticPr fontId="4" type="noConversion"/>
  </si>
  <si>
    <t>(사)라이프가드코리아</t>
    <phoneticPr fontId="4" type="noConversion"/>
  </si>
  <si>
    <t>리더십과 함께하는 진로학교 프로그램 운영</t>
    <phoneticPr fontId="4" type="noConversion"/>
  </si>
  <si>
    <t>2019.05.20</t>
    <phoneticPr fontId="4" type="noConversion"/>
  </si>
  <si>
    <t>2019.09.05</t>
    <phoneticPr fontId="4" type="noConversion"/>
  </si>
  <si>
    <t>리더십과 함께하는 진로학교 프로그램 운영</t>
    <phoneticPr fontId="4" type="noConversion"/>
  </si>
  <si>
    <t>2019.05.20</t>
    <phoneticPr fontId="4" type="noConversion"/>
  </si>
  <si>
    <t>2019.05.22 ~ 09.05</t>
    <phoneticPr fontId="4" type="noConversion"/>
  </si>
  <si>
    <t>2019.05.22 ~ 09.05</t>
    <phoneticPr fontId="4" type="noConversion"/>
  </si>
  <si>
    <t>서로배움사회적협동조합성장과비전</t>
    <phoneticPr fontId="4" type="noConversion"/>
  </si>
  <si>
    <t>서로배움사회적협동조합성장과비전</t>
    <phoneticPr fontId="4" type="noConversion"/>
  </si>
  <si>
    <t>김영미</t>
    <phoneticPr fontId="4" type="noConversion"/>
  </si>
  <si>
    <t>경기도 성남시 중원구 도촌로7번길 3-5</t>
    <phoneticPr fontId="4" type="noConversion"/>
  </si>
  <si>
    <t>경기도 성남시 중원구 도촌로7번길 3-5</t>
    <phoneticPr fontId="4" type="noConversion"/>
  </si>
  <si>
    <t>리더십과 함께하는 진로학교 프로그램 운영</t>
    <phoneticPr fontId="4" type="noConversion"/>
  </si>
  <si>
    <t>서로배움사회적협동조합성장과비전</t>
    <phoneticPr fontId="4" type="noConversion"/>
  </si>
  <si>
    <t>1회</t>
    <phoneticPr fontId="4" type="noConversion"/>
  </si>
  <si>
    <t>1회</t>
    <phoneticPr fontId="4" type="noConversion"/>
  </si>
  <si>
    <t>2019.06.10</t>
    <phoneticPr fontId="4" type="noConversion"/>
  </si>
  <si>
    <t>㈜프린트라인</t>
    <phoneticPr fontId="4" type="noConversion"/>
  </si>
  <si>
    <t>2019년 3분기(7~9월)프로그램 안내지 제작</t>
    <phoneticPr fontId="4" type="noConversion"/>
  </si>
  <si>
    <t>2019년 3분기(7~9월)프로그램 안내지 제작</t>
    <phoneticPr fontId="4" type="noConversion"/>
  </si>
  <si>
    <t>2019.05.21</t>
    <phoneticPr fontId="4" type="noConversion"/>
  </si>
  <si>
    <t>2019.05.21</t>
    <phoneticPr fontId="4" type="noConversion"/>
  </si>
  <si>
    <t>2019.05.21 ~ 06.10</t>
    <phoneticPr fontId="4" type="noConversion"/>
  </si>
  <si>
    <t>2019.05.21 ~ 06.10</t>
    <phoneticPr fontId="4" type="noConversion"/>
  </si>
  <si>
    <t>㈜프린트라인</t>
    <phoneticPr fontId="4" type="noConversion"/>
  </si>
  <si>
    <t>신동일</t>
    <phoneticPr fontId="4" type="noConversion"/>
  </si>
  <si>
    <t>경기도 성남시 분당구 성남대로 165</t>
    <phoneticPr fontId="4" type="noConversion"/>
  </si>
  <si>
    <t>경기도 성남시 분당구 성남대로 165</t>
    <phoneticPr fontId="4" type="noConversion"/>
  </si>
  <si>
    <t>2019.05.21</t>
    <phoneticPr fontId="4" type="noConversion"/>
  </si>
  <si>
    <t>2019.05.25</t>
    <phoneticPr fontId="4" type="noConversion"/>
  </si>
  <si>
    <t>청소년운영위원회 '가온누리' 차량임차</t>
    <phoneticPr fontId="4" type="noConversion"/>
  </si>
  <si>
    <t>2019.05.25</t>
    <phoneticPr fontId="4" type="noConversion"/>
  </si>
  <si>
    <t>㈜서울구경</t>
    <phoneticPr fontId="4" type="noConversion"/>
  </si>
  <si>
    <t>정길중</t>
    <phoneticPr fontId="4" type="noConversion"/>
  </si>
  <si>
    <t>경기도 성남시 분당구 장미로 78, 1035</t>
    <phoneticPr fontId="4" type="noConversion"/>
  </si>
  <si>
    <t>경기도 성남시 분당구 장미로 78, 1035</t>
    <phoneticPr fontId="4" type="noConversion"/>
  </si>
  <si>
    <t>㈜서울구경</t>
    <phoneticPr fontId="4" type="noConversion"/>
  </si>
  <si>
    <t>2019.05.28</t>
    <phoneticPr fontId="4" type="noConversion"/>
  </si>
  <si>
    <t>2019.05.30</t>
    <phoneticPr fontId="4" type="noConversion"/>
  </si>
  <si>
    <t>2019.05.28 ~ 05.30</t>
    <phoneticPr fontId="4" type="noConversion"/>
  </si>
  <si>
    <t>2019.05.28 ~ 05.30</t>
    <phoneticPr fontId="4" type="noConversion"/>
  </si>
  <si>
    <t>창호합판</t>
    <phoneticPr fontId="4" type="noConversion"/>
  </si>
  <si>
    <t>경기도 성남시 중원구 하대원동 117-5번지</t>
    <phoneticPr fontId="4" type="noConversion"/>
  </si>
  <si>
    <t>경기도 성남시 중원구 하대원동 117-5번지</t>
    <phoneticPr fontId="4" type="noConversion"/>
  </si>
  <si>
    <t>서재선</t>
    <phoneticPr fontId="4" type="noConversion"/>
  </si>
  <si>
    <t>1월, 2월, 3월, 4월</t>
    <phoneticPr fontId="4" type="noConversion"/>
  </si>
  <si>
    <t>1월, 2월, 3월, 4월</t>
    <phoneticPr fontId="4" type="noConversion"/>
  </si>
  <si>
    <t>2019년 수련관 승강기 유지보수</t>
    <phoneticPr fontId="4" type="noConversion"/>
  </si>
  <si>
    <t>학교단위 목공 6월 목재</t>
    <phoneticPr fontId="4" type="noConversion"/>
  </si>
  <si>
    <t>학교단위 목공 6월 목재</t>
    <phoneticPr fontId="4" type="noConversion"/>
  </si>
  <si>
    <t>학교단위 목공 6월 목재</t>
    <phoneticPr fontId="4" type="noConversion"/>
  </si>
  <si>
    <t>창호합판</t>
    <phoneticPr fontId="4" type="noConversion"/>
  </si>
  <si>
    <t>수의총액</t>
  </si>
  <si>
    <t>목재</t>
    <phoneticPr fontId="4" type="noConversion"/>
  </si>
  <si>
    <t>개</t>
    <phoneticPr fontId="4" type="noConversion"/>
  </si>
  <si>
    <t>백승찬</t>
    <phoneticPr fontId="4" type="noConversion"/>
  </si>
  <si>
    <t>분당판교청소년수련관</t>
    <phoneticPr fontId="4" type="noConversion"/>
  </si>
  <si>
    <t>031-729-9651</t>
    <phoneticPr fontId="4" type="noConversion"/>
  </si>
  <si>
    <t>조경관리</t>
    <phoneticPr fontId="4" type="noConversion"/>
  </si>
  <si>
    <t>판교청소년수련관</t>
    <phoneticPr fontId="4" type="noConversion"/>
  </si>
  <si>
    <t>이종섭</t>
    <phoneticPr fontId="4" type="noConversion"/>
  </si>
  <si>
    <t>729-9614</t>
    <phoneticPr fontId="4" type="noConversion"/>
  </si>
  <si>
    <t>수영장 순환펌프 정비</t>
    <phoneticPr fontId="4" type="noConversion"/>
  </si>
  <si>
    <t>031-729-9614</t>
    <phoneticPr fontId="4" type="noConversion"/>
  </si>
  <si>
    <t>기타</t>
  </si>
  <si>
    <t>수의</t>
  </si>
  <si>
    <t>이종섭</t>
    <phoneticPr fontId="4" type="noConversion"/>
  </si>
  <si>
    <t>수영장 팬코일 교체</t>
    <phoneticPr fontId="4" type="noConversion"/>
  </si>
  <si>
    <t>729-9614</t>
    <phoneticPr fontId="4" type="noConversion"/>
  </si>
  <si>
    <t>주차장 개선공사</t>
    <phoneticPr fontId="4" type="noConversion"/>
  </si>
  <si>
    <t>수의총액</t>
    <phoneticPr fontId="4" type="noConversion"/>
  </si>
  <si>
    <t>장효지</t>
    <phoneticPr fontId="4" type="noConversion"/>
  </si>
  <si>
    <t>031-729-9638</t>
    <phoneticPr fontId="4" type="noConversion"/>
  </si>
  <si>
    <t>슈퍼스타워너비 조명 임차</t>
    <phoneticPr fontId="4" type="noConversion"/>
  </si>
  <si>
    <t xml:space="preserve">학교단위 목공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</si>
</sst>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color theme="1"/>
      <name val="돋움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0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30" fillId="0" borderId="2" xfId="0" quotePrefix="1" applyNumberFormat="1" applyFont="1" applyFill="1" applyBorder="1" applyAlignment="1" applyProtection="1">
      <alignment horizontal="center" vertical="center" shrinkToFit="1"/>
    </xf>
    <xf numFmtId="180" fontId="30" fillId="0" borderId="2" xfId="0" applyNumberFormat="1" applyFont="1" applyFill="1" applyBorder="1" applyAlignment="1" applyProtection="1">
      <alignment horizontal="center" vertical="center" shrinkToFit="1"/>
    </xf>
    <xf numFmtId="4" fontId="30" fillId="0" borderId="2" xfId="0" applyNumberFormat="1" applyFont="1" applyFill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shrinkToFit="1"/>
    </xf>
    <xf numFmtId="0" fontId="32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2" fillId="0" borderId="2" xfId="0" applyFont="1" applyBorder="1" applyAlignment="1" applyProtection="1">
      <alignment horizontal="center" vertical="center"/>
    </xf>
    <xf numFmtId="177" fontId="32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181" fontId="33" fillId="0" borderId="2" xfId="0" applyNumberFormat="1" applyFont="1" applyBorder="1" applyAlignment="1" applyProtection="1">
      <alignment horizontal="center" vertical="center" wrapText="1"/>
    </xf>
    <xf numFmtId="177" fontId="34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9" fillId="0" borderId="33" xfId="0" quotePrefix="1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38" fontId="3" fillId="0" borderId="33" xfId="4" applyNumberFormat="1" applyFont="1" applyBorder="1">
      <alignment vertical="center"/>
    </xf>
    <xf numFmtId="38" fontId="3" fillId="0" borderId="33" xfId="4" applyNumberFormat="1" applyFont="1" applyBorder="1" applyAlignment="1">
      <alignment horizontal="right" vertical="center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0" fillId="0" borderId="11" xfId="0" quotePrefix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177" fontId="15" fillId="0" borderId="2" xfId="0" quotePrefix="1" applyNumberFormat="1" applyFont="1" applyFill="1" applyBorder="1" applyAlignment="1">
      <alignment horizontal="center" vertical="center" wrapText="1" shrinkToFit="1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9" fillId="0" borderId="37" xfId="0" quotePrefix="1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38" fontId="3" fillId="0" borderId="37" xfId="4" applyNumberFormat="1" applyFont="1" applyBorder="1">
      <alignment vertical="center"/>
    </xf>
    <xf numFmtId="38" fontId="3" fillId="0" borderId="37" xfId="4" applyNumberFormat="1" applyFont="1" applyBorder="1" applyAlignment="1">
      <alignment horizontal="right" vertical="center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I9" sqref="I9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7" width="12.44140625" style="38" customWidth="1"/>
    <col min="8" max="8" width="10.44140625" style="15" customWidth="1"/>
    <col min="9" max="9" width="17.66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50" t="s">
        <v>163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5.5" x14ac:dyDescent="0.15">
      <c r="A2" s="151" t="s">
        <v>33</v>
      </c>
      <c r="B2" s="151"/>
      <c r="C2" s="151"/>
      <c r="D2" s="59"/>
      <c r="E2" s="59"/>
      <c r="F2" s="59"/>
      <c r="G2" s="59"/>
      <c r="H2" s="13"/>
      <c r="I2" s="59"/>
      <c r="J2" s="59"/>
      <c r="K2" s="59"/>
      <c r="L2" s="59"/>
    </row>
    <row r="3" spans="1:12" ht="24.75" customHeight="1" x14ac:dyDescent="0.15">
      <c r="A3" s="10" t="s">
        <v>34</v>
      </c>
      <c r="B3" s="10" t="s">
        <v>35</v>
      </c>
      <c r="C3" s="10" t="s">
        <v>36</v>
      </c>
      <c r="D3" s="10" t="s">
        <v>48</v>
      </c>
      <c r="E3" s="10" t="s">
        <v>38</v>
      </c>
      <c r="F3" s="10" t="s">
        <v>39</v>
      </c>
      <c r="G3" s="10" t="s">
        <v>40</v>
      </c>
      <c r="H3" s="14" t="s">
        <v>41</v>
      </c>
      <c r="I3" s="11" t="s">
        <v>42</v>
      </c>
      <c r="J3" s="11" t="s">
        <v>12</v>
      </c>
      <c r="K3" s="11" t="s">
        <v>43</v>
      </c>
      <c r="L3" s="11" t="s">
        <v>44</v>
      </c>
    </row>
    <row r="4" spans="1:12" ht="24.75" customHeight="1" x14ac:dyDescent="0.15">
      <c r="A4" s="39">
        <v>2019</v>
      </c>
      <c r="B4" s="39">
        <v>6</v>
      </c>
      <c r="C4" s="39" t="s">
        <v>317</v>
      </c>
      <c r="D4" s="39" t="s">
        <v>295</v>
      </c>
      <c r="E4" s="40" t="s">
        <v>296</v>
      </c>
      <c r="F4" s="17">
        <v>234</v>
      </c>
      <c r="G4" s="16" t="s">
        <v>297</v>
      </c>
      <c r="H4" s="43">
        <v>3450</v>
      </c>
      <c r="I4" s="41" t="s">
        <v>299</v>
      </c>
      <c r="J4" s="41" t="s">
        <v>298</v>
      </c>
      <c r="K4" s="41" t="s">
        <v>300</v>
      </c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5" sqref="D15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8"/>
  </cols>
  <sheetData>
    <row r="1" spans="1:9" ht="25.5" x14ac:dyDescent="0.15">
      <c r="A1" s="152" t="s">
        <v>153</v>
      </c>
      <c r="B1" s="152"/>
      <c r="C1" s="152"/>
      <c r="D1" s="152"/>
      <c r="E1" s="152"/>
      <c r="F1" s="152"/>
      <c r="G1" s="152"/>
      <c r="H1" s="152"/>
      <c r="I1" s="152"/>
    </row>
    <row r="2" spans="1:9" ht="25.5" x14ac:dyDescent="0.15">
      <c r="A2" s="153" t="s">
        <v>24</v>
      </c>
      <c r="B2" s="153"/>
      <c r="C2" s="69"/>
      <c r="D2" s="69"/>
      <c r="E2" s="69"/>
      <c r="F2" s="69"/>
      <c r="G2" s="69"/>
      <c r="H2" s="69"/>
      <c r="I2" s="112" t="s">
        <v>152</v>
      </c>
    </row>
    <row r="3" spans="1:9" ht="26.25" customHeight="1" x14ac:dyDescent="0.15">
      <c r="A3" s="188" t="s">
        <v>151</v>
      </c>
      <c r="B3" s="186" t="s">
        <v>150</v>
      </c>
      <c r="C3" s="186" t="s">
        <v>149</v>
      </c>
      <c r="D3" s="186" t="s">
        <v>148</v>
      </c>
      <c r="E3" s="184" t="s">
        <v>147</v>
      </c>
      <c r="F3" s="185"/>
      <c r="G3" s="184" t="s">
        <v>146</v>
      </c>
      <c r="H3" s="185"/>
      <c r="I3" s="186" t="s">
        <v>145</v>
      </c>
    </row>
    <row r="4" spans="1:9" ht="28.5" customHeight="1" x14ac:dyDescent="0.15">
      <c r="A4" s="189"/>
      <c r="B4" s="187"/>
      <c r="C4" s="187"/>
      <c r="D4" s="187"/>
      <c r="E4" s="111" t="s">
        <v>144</v>
      </c>
      <c r="F4" s="111" t="s">
        <v>143</v>
      </c>
      <c r="G4" s="111" t="s">
        <v>144</v>
      </c>
      <c r="H4" s="111" t="s">
        <v>143</v>
      </c>
      <c r="I4" s="187"/>
    </row>
    <row r="5" spans="1:9" ht="28.5" customHeight="1" x14ac:dyDescent="0.15">
      <c r="A5" s="4"/>
      <c r="B5" s="102" t="s">
        <v>142</v>
      </c>
      <c r="C5" s="8"/>
      <c r="D5" s="8"/>
      <c r="E5" s="8"/>
      <c r="F5" s="8"/>
      <c r="G5" s="8"/>
      <c r="H5" s="8"/>
      <c r="I5" s="11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85" zoomScaleNormal="85" workbookViewId="0">
      <selection activeCell="E18" sqref="E18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113" customWidth="1"/>
    <col min="4" max="4" width="10.88671875" style="38" customWidth="1"/>
    <col min="5" max="5" width="12.44140625" style="116" customWidth="1"/>
    <col min="6" max="6" width="16.77734375" style="38" customWidth="1"/>
    <col min="7" max="9" width="12.44140625" style="38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8"/>
  </cols>
  <sheetData>
    <row r="1" spans="1:12" ht="25.5" x14ac:dyDescent="0.15">
      <c r="A1" s="150" t="s">
        <v>164</v>
      </c>
      <c r="B1" s="150"/>
      <c r="C1" s="150"/>
      <c r="D1" s="150"/>
      <c r="E1" s="150"/>
      <c r="F1" s="150"/>
      <c r="G1" s="150"/>
      <c r="H1" s="150"/>
      <c r="I1" s="150"/>
    </row>
    <row r="2" spans="1:12" ht="25.5" x14ac:dyDescent="0.15">
      <c r="A2" s="151" t="s">
        <v>33</v>
      </c>
      <c r="B2" s="151"/>
      <c r="C2" s="151"/>
      <c r="D2" s="59"/>
      <c r="E2" s="114"/>
      <c r="F2" s="59"/>
      <c r="G2" s="59"/>
      <c r="H2" s="59"/>
      <c r="I2" s="59"/>
    </row>
    <row r="3" spans="1:12" ht="24" x14ac:dyDescent="0.15">
      <c r="A3" s="18" t="s">
        <v>34</v>
      </c>
      <c r="B3" s="19" t="s">
        <v>35</v>
      </c>
      <c r="C3" s="18" t="s">
        <v>45</v>
      </c>
      <c r="D3" s="18" t="s">
        <v>37</v>
      </c>
      <c r="E3" s="115" t="s">
        <v>46</v>
      </c>
      <c r="F3" s="18" t="s">
        <v>42</v>
      </c>
      <c r="G3" s="18" t="s">
        <v>47</v>
      </c>
      <c r="H3" s="18" t="s">
        <v>43</v>
      </c>
      <c r="I3" s="18" t="s">
        <v>44</v>
      </c>
      <c r="J3" s="60"/>
      <c r="K3" s="61"/>
      <c r="L3" s="60"/>
    </row>
    <row r="4" spans="1:12" ht="24.95" customHeight="1" x14ac:dyDescent="0.15">
      <c r="A4" s="42">
        <v>2019</v>
      </c>
      <c r="B4" s="42">
        <v>6</v>
      </c>
      <c r="C4" s="42" t="s">
        <v>301</v>
      </c>
      <c r="D4" s="42" t="s">
        <v>313</v>
      </c>
      <c r="E4" s="53">
        <v>5000</v>
      </c>
      <c r="F4" s="42" t="s">
        <v>302</v>
      </c>
      <c r="G4" s="42" t="s">
        <v>303</v>
      </c>
      <c r="H4" s="42" t="s">
        <v>306</v>
      </c>
      <c r="I4" s="12"/>
    </row>
    <row r="5" spans="1:12" ht="24.95" customHeight="1" x14ac:dyDescent="0.15">
      <c r="A5" s="42">
        <v>2019</v>
      </c>
      <c r="B5" s="42">
        <v>6</v>
      </c>
      <c r="C5" s="42" t="s">
        <v>305</v>
      </c>
      <c r="D5" s="42" t="s">
        <v>313</v>
      </c>
      <c r="E5" s="53">
        <v>1000</v>
      </c>
      <c r="F5" s="42" t="s">
        <v>302</v>
      </c>
      <c r="G5" s="42" t="s">
        <v>303</v>
      </c>
      <c r="H5" s="42" t="s">
        <v>306</v>
      </c>
      <c r="I5" s="12"/>
    </row>
    <row r="6" spans="1:12" ht="24.95" customHeight="1" x14ac:dyDescent="0.15">
      <c r="A6" s="42">
        <v>2019</v>
      </c>
      <c r="B6" s="42">
        <v>6</v>
      </c>
      <c r="C6" s="42" t="s">
        <v>316</v>
      </c>
      <c r="D6" s="42" t="s">
        <v>313</v>
      </c>
      <c r="E6" s="53">
        <v>660</v>
      </c>
      <c r="F6" s="42" t="s">
        <v>22</v>
      </c>
      <c r="G6" s="42" t="s">
        <v>314</v>
      </c>
      <c r="H6" s="42" t="s">
        <v>315</v>
      </c>
      <c r="I6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selection activeCell="F34" sqref="F34"/>
    </sheetView>
  </sheetViews>
  <sheetFormatPr defaultRowHeight="13.5" x14ac:dyDescent="0.15"/>
  <cols>
    <col min="1" max="1" width="8.6640625" style="38" customWidth="1"/>
    <col min="2" max="2" width="8.77734375" style="38" customWidth="1"/>
    <col min="3" max="3" width="29.21875" style="38" customWidth="1"/>
    <col min="4" max="4" width="10.88671875" style="38" customWidth="1"/>
    <col min="5" max="9" width="12.44140625" style="38" customWidth="1"/>
    <col min="10" max="10" width="13.33203125" style="6" customWidth="1"/>
    <col min="11" max="11" width="11.6640625" style="7" customWidth="1"/>
    <col min="12" max="12" width="11.33203125" style="6" bestFit="1" customWidth="1"/>
    <col min="13" max="16384" width="8.88671875" style="38"/>
  </cols>
  <sheetData>
    <row r="1" spans="1:13" ht="25.5" x14ac:dyDescent="0.15">
      <c r="A1" s="150" t="s">
        <v>111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5.5" x14ac:dyDescent="0.15">
      <c r="A2" s="151" t="s">
        <v>110</v>
      </c>
      <c r="B2" s="151"/>
      <c r="C2" s="151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27" customHeight="1" thickBot="1" x14ac:dyDescent="0.2">
      <c r="A3" s="121" t="s">
        <v>109</v>
      </c>
      <c r="B3" s="122" t="s">
        <v>108</v>
      </c>
      <c r="C3" s="123" t="s">
        <v>107</v>
      </c>
      <c r="D3" s="123" t="s">
        <v>106</v>
      </c>
      <c r="E3" s="123" t="s">
        <v>105</v>
      </c>
      <c r="F3" s="122" t="s">
        <v>104</v>
      </c>
      <c r="G3" s="122" t="s">
        <v>103</v>
      </c>
      <c r="H3" s="122" t="s">
        <v>102</v>
      </c>
      <c r="I3" s="122" t="s">
        <v>101</v>
      </c>
      <c r="J3" s="123" t="s">
        <v>100</v>
      </c>
      <c r="K3" s="123" t="s">
        <v>99</v>
      </c>
      <c r="L3" s="123" t="s">
        <v>98</v>
      </c>
      <c r="M3" s="124" t="s">
        <v>97</v>
      </c>
    </row>
    <row r="4" spans="1:13" ht="27" customHeight="1" thickTop="1" x14ac:dyDescent="0.15">
      <c r="A4" s="139">
        <v>2019</v>
      </c>
      <c r="B4" s="125">
        <v>6</v>
      </c>
      <c r="C4" s="126" t="s">
        <v>312</v>
      </c>
      <c r="D4" s="127" t="s">
        <v>307</v>
      </c>
      <c r="E4" s="125" t="s">
        <v>308</v>
      </c>
      <c r="F4" s="128">
        <v>3500</v>
      </c>
      <c r="G4" s="129"/>
      <c r="H4" s="129"/>
      <c r="I4" s="129">
        <v>3500</v>
      </c>
      <c r="J4" s="140"/>
      <c r="K4" s="125" t="s">
        <v>309</v>
      </c>
      <c r="L4" s="125" t="s">
        <v>304</v>
      </c>
      <c r="M4" s="141"/>
    </row>
    <row r="5" spans="1:13" ht="27" customHeight="1" thickBot="1" x14ac:dyDescent="0.2">
      <c r="A5" s="142">
        <v>2019</v>
      </c>
      <c r="B5" s="143">
        <v>6</v>
      </c>
      <c r="C5" s="144" t="s">
        <v>310</v>
      </c>
      <c r="D5" s="145" t="s">
        <v>307</v>
      </c>
      <c r="E5" s="143" t="s">
        <v>308</v>
      </c>
      <c r="F5" s="146">
        <v>5500</v>
      </c>
      <c r="G5" s="147"/>
      <c r="H5" s="147"/>
      <c r="I5" s="147">
        <v>5500</v>
      </c>
      <c r="J5" s="148"/>
      <c r="K5" s="143" t="s">
        <v>303</v>
      </c>
      <c r="L5" s="143" t="s">
        <v>311</v>
      </c>
      <c r="M5" s="149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:J5">
      <formula1>5</formula1>
    </dataValidation>
    <dataValidation type="list" allowBlank="1" showInputMessage="1" showErrorMessage="1" sqref="E4:E5">
      <formula1>"대안,턴키,일반,PQ,수의,실적"</formula1>
    </dataValidation>
    <dataValidation type="list" allowBlank="1" showInputMessage="1" showErrorMessage="1" sqref="D4:D5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2" sqref="A2:B2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52" t="s">
        <v>126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 x14ac:dyDescent="0.15">
      <c r="A2" s="153" t="s">
        <v>125</v>
      </c>
      <c r="B2" s="153"/>
      <c r="C2" s="69"/>
      <c r="D2" s="69"/>
      <c r="E2" s="69"/>
      <c r="F2" s="86"/>
      <c r="G2" s="86"/>
      <c r="H2" s="86"/>
      <c r="I2" s="86"/>
      <c r="J2" s="154" t="s">
        <v>124</v>
      </c>
      <c r="K2" s="154"/>
    </row>
    <row r="3" spans="1:11" ht="22.5" customHeight="1" x14ac:dyDescent="0.15">
      <c r="A3" s="104" t="s">
        <v>123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</row>
    <row r="4" spans="1:11" ht="42" customHeight="1" x14ac:dyDescent="0.15">
      <c r="A4" s="103"/>
      <c r="B4" s="102" t="s">
        <v>112</v>
      </c>
      <c r="C4" s="101"/>
      <c r="D4" s="100"/>
      <c r="E4" s="99"/>
      <c r="F4" s="98"/>
      <c r="G4" s="97"/>
      <c r="H4" s="96"/>
      <c r="I4" s="96"/>
      <c r="J4" s="96"/>
      <c r="K4" s="9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8"/>
  </cols>
  <sheetData>
    <row r="1" spans="1:11" ht="25.5" x14ac:dyDescent="0.15">
      <c r="A1" s="152" t="s">
        <v>141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 x14ac:dyDescent="0.15">
      <c r="A2" s="153" t="s">
        <v>140</v>
      </c>
      <c r="B2" s="153"/>
      <c r="C2" s="69"/>
      <c r="D2" s="69"/>
      <c r="E2" s="69"/>
      <c r="F2" s="86"/>
      <c r="G2" s="86"/>
      <c r="H2" s="86"/>
      <c r="I2" s="86"/>
      <c r="J2" s="154" t="s">
        <v>139</v>
      </c>
      <c r="K2" s="154"/>
    </row>
    <row r="3" spans="1:11" ht="22.5" customHeight="1" x14ac:dyDescent="0.15">
      <c r="A3" s="104" t="s">
        <v>138</v>
      </c>
      <c r="B3" s="2" t="s">
        <v>137</v>
      </c>
      <c r="C3" s="2" t="s">
        <v>136</v>
      </c>
      <c r="D3" s="2" t="s">
        <v>135</v>
      </c>
      <c r="E3" s="2" t="s">
        <v>134</v>
      </c>
      <c r="F3" s="2" t="s">
        <v>133</v>
      </c>
      <c r="G3" s="2" t="s">
        <v>132</v>
      </c>
      <c r="H3" s="2" t="s">
        <v>131</v>
      </c>
      <c r="I3" s="2" t="s">
        <v>130</v>
      </c>
      <c r="J3" s="2" t="s">
        <v>129</v>
      </c>
      <c r="K3" s="2" t="s">
        <v>128</v>
      </c>
    </row>
    <row r="4" spans="1:11" ht="47.25" customHeight="1" x14ac:dyDescent="0.15">
      <c r="A4" s="103"/>
      <c r="B4" s="102" t="s">
        <v>127</v>
      </c>
      <c r="C4" s="101"/>
      <c r="D4" s="109"/>
      <c r="E4" s="108"/>
      <c r="F4" s="108"/>
      <c r="G4" s="107"/>
      <c r="H4" s="107"/>
      <c r="I4" s="101"/>
      <c r="J4" s="106"/>
      <c r="K4" s="105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F10" sqref="F10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52" t="s">
        <v>3</v>
      </c>
      <c r="B1" s="152"/>
      <c r="C1" s="152"/>
      <c r="D1" s="152"/>
      <c r="E1" s="152"/>
      <c r="F1" s="152"/>
      <c r="G1" s="152"/>
      <c r="H1" s="152"/>
      <c r="I1" s="152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55" t="s">
        <v>0</v>
      </c>
      <c r="I2" s="155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1" t="s">
        <v>71</v>
      </c>
      <c r="B4" s="20" t="s">
        <v>160</v>
      </c>
      <c r="C4" s="23">
        <v>702206540</v>
      </c>
      <c r="D4" s="93">
        <v>43462</v>
      </c>
      <c r="E4" s="36">
        <v>43466</v>
      </c>
      <c r="F4" s="36">
        <v>43830</v>
      </c>
      <c r="G4" s="36">
        <v>43616</v>
      </c>
      <c r="H4" s="36">
        <v>43616</v>
      </c>
      <c r="I4" s="34"/>
    </row>
    <row r="5" spans="1:9" s="38" customFormat="1" ht="29.25" customHeight="1" x14ac:dyDescent="0.15">
      <c r="A5" s="71" t="s">
        <v>72</v>
      </c>
      <c r="B5" s="20" t="s">
        <v>157</v>
      </c>
      <c r="C5" s="23">
        <v>115626750</v>
      </c>
      <c r="D5" s="93">
        <v>43465</v>
      </c>
      <c r="E5" s="36">
        <v>43466</v>
      </c>
      <c r="F5" s="36">
        <v>43830</v>
      </c>
      <c r="G5" s="36">
        <v>43616</v>
      </c>
      <c r="H5" s="36">
        <v>43616</v>
      </c>
      <c r="I5" s="34"/>
    </row>
    <row r="6" spans="1:9" ht="29.25" customHeight="1" x14ac:dyDescent="0.15">
      <c r="A6" s="63" t="s">
        <v>96</v>
      </c>
      <c r="B6" s="20" t="s">
        <v>26</v>
      </c>
      <c r="C6" s="23">
        <v>2112000</v>
      </c>
      <c r="D6" s="94">
        <v>43461</v>
      </c>
      <c r="E6" s="36">
        <v>43466</v>
      </c>
      <c r="F6" s="36">
        <v>43830</v>
      </c>
      <c r="G6" s="36">
        <v>43616</v>
      </c>
      <c r="H6" s="36">
        <v>43616</v>
      </c>
      <c r="I6" s="34"/>
    </row>
    <row r="7" spans="1:9" ht="29.25" customHeight="1" x14ac:dyDescent="0.15">
      <c r="A7" s="58" t="s">
        <v>94</v>
      </c>
      <c r="B7" s="37" t="s">
        <v>27</v>
      </c>
      <c r="C7" s="35">
        <v>2376000</v>
      </c>
      <c r="D7" s="94">
        <v>43461</v>
      </c>
      <c r="E7" s="36">
        <v>43466</v>
      </c>
      <c r="F7" s="36">
        <v>43830</v>
      </c>
      <c r="G7" s="36">
        <v>43616</v>
      </c>
      <c r="H7" s="36">
        <v>43616</v>
      </c>
      <c r="I7" s="34"/>
    </row>
    <row r="8" spans="1:9" s="38" customFormat="1" ht="29.25" customHeight="1" x14ac:dyDescent="0.15">
      <c r="A8" s="58" t="s">
        <v>95</v>
      </c>
      <c r="B8" s="20" t="s">
        <v>50</v>
      </c>
      <c r="C8" s="23">
        <v>2520000</v>
      </c>
      <c r="D8" s="94">
        <v>43461</v>
      </c>
      <c r="E8" s="36">
        <v>43466</v>
      </c>
      <c r="F8" s="36">
        <v>43830</v>
      </c>
      <c r="G8" s="36">
        <v>43616</v>
      </c>
      <c r="H8" s="36">
        <v>43616</v>
      </c>
      <c r="I8" s="34"/>
    </row>
    <row r="9" spans="1:9" s="38" customFormat="1" ht="29.25" customHeight="1" x14ac:dyDescent="0.15">
      <c r="A9" s="63" t="s">
        <v>93</v>
      </c>
      <c r="B9" s="37" t="s">
        <v>51</v>
      </c>
      <c r="C9" s="35">
        <v>6600000</v>
      </c>
      <c r="D9" s="94">
        <v>43466</v>
      </c>
      <c r="E9" s="36">
        <v>43466</v>
      </c>
      <c r="F9" s="36">
        <v>43830</v>
      </c>
      <c r="G9" s="36">
        <v>43616</v>
      </c>
      <c r="H9" s="36">
        <v>43616</v>
      </c>
      <c r="I9" s="34"/>
    </row>
    <row r="10" spans="1:9" s="38" customFormat="1" ht="29.25" customHeight="1" x14ac:dyDescent="0.15">
      <c r="A10" s="63" t="s">
        <v>52</v>
      </c>
      <c r="B10" s="8" t="s">
        <v>28</v>
      </c>
      <c r="C10" s="35">
        <v>3240000</v>
      </c>
      <c r="D10" s="94">
        <v>43448</v>
      </c>
      <c r="E10" s="36">
        <v>43466</v>
      </c>
      <c r="F10" s="36">
        <v>43830</v>
      </c>
      <c r="G10" s="36">
        <v>43616</v>
      </c>
      <c r="H10" s="36">
        <v>43616</v>
      </c>
      <c r="I10" s="70"/>
    </row>
    <row r="11" spans="1:9" ht="29.25" customHeight="1" x14ac:dyDescent="0.15">
      <c r="A11" s="58" t="s">
        <v>29</v>
      </c>
      <c r="B11" s="37" t="s">
        <v>49</v>
      </c>
      <c r="C11" s="35">
        <v>11411160</v>
      </c>
      <c r="D11" s="36">
        <v>43462</v>
      </c>
      <c r="E11" s="36">
        <v>43466</v>
      </c>
      <c r="F11" s="36">
        <v>43830</v>
      </c>
      <c r="G11" s="36">
        <v>43616</v>
      </c>
      <c r="H11" s="36">
        <v>43616</v>
      </c>
      <c r="I11" s="9"/>
    </row>
    <row r="12" spans="1:9" s="38" customFormat="1" ht="29.25" customHeight="1" x14ac:dyDescent="0.15">
      <c r="A12" s="58" t="s">
        <v>32</v>
      </c>
      <c r="B12" s="37" t="s">
        <v>166</v>
      </c>
      <c r="C12" s="35">
        <v>765600</v>
      </c>
      <c r="D12" s="36">
        <v>43465</v>
      </c>
      <c r="E12" s="36">
        <v>43466</v>
      </c>
      <c r="F12" s="36">
        <v>43830</v>
      </c>
      <c r="G12" s="36">
        <v>43616</v>
      </c>
      <c r="H12" s="36">
        <v>43616</v>
      </c>
      <c r="I12" s="9"/>
    </row>
    <row r="13" spans="1:9" s="38" customFormat="1" ht="29.25" customHeight="1" x14ac:dyDescent="0.15">
      <c r="A13" s="58" t="s">
        <v>30</v>
      </c>
      <c r="B13" s="37" t="s">
        <v>31</v>
      </c>
      <c r="C13" s="35">
        <v>897600</v>
      </c>
      <c r="D13" s="36">
        <v>43465</v>
      </c>
      <c r="E13" s="36">
        <v>43466</v>
      </c>
      <c r="F13" s="36">
        <v>43830</v>
      </c>
      <c r="G13" s="36">
        <v>43616</v>
      </c>
      <c r="H13" s="36">
        <v>43616</v>
      </c>
      <c r="I13" s="9"/>
    </row>
    <row r="14" spans="1:9" s="38" customFormat="1" ht="29.25" customHeight="1" x14ac:dyDescent="0.15">
      <c r="A14" s="58" t="s">
        <v>213</v>
      </c>
      <c r="B14" s="37" t="s">
        <v>214</v>
      </c>
      <c r="C14" s="35">
        <v>6765000</v>
      </c>
      <c r="D14" s="36">
        <v>43579</v>
      </c>
      <c r="E14" s="36">
        <v>43596</v>
      </c>
      <c r="F14" s="36">
        <v>43750</v>
      </c>
      <c r="G14" s="36">
        <v>43596</v>
      </c>
      <c r="H14" s="36">
        <v>43596</v>
      </c>
      <c r="I14" s="9"/>
    </row>
    <row r="15" spans="1:9" s="38" customFormat="1" ht="29.25" customHeight="1" x14ac:dyDescent="0.15">
      <c r="A15" s="136" t="s">
        <v>191</v>
      </c>
      <c r="B15" s="37" t="s">
        <v>193</v>
      </c>
      <c r="C15" s="35">
        <v>3300000</v>
      </c>
      <c r="D15" s="36">
        <v>43592</v>
      </c>
      <c r="E15" s="36">
        <v>43599</v>
      </c>
      <c r="F15" s="36">
        <v>43609</v>
      </c>
      <c r="G15" s="36">
        <v>43609</v>
      </c>
      <c r="H15" s="36">
        <v>43609</v>
      </c>
      <c r="I15" s="9"/>
    </row>
    <row r="16" spans="1:9" s="38" customFormat="1" ht="29.25" customHeight="1" x14ac:dyDescent="0.15">
      <c r="A16" s="136" t="s">
        <v>227</v>
      </c>
      <c r="B16" s="37" t="s">
        <v>228</v>
      </c>
      <c r="C16" s="35">
        <v>282000</v>
      </c>
      <c r="D16" s="36">
        <v>43599</v>
      </c>
      <c r="E16" s="36">
        <v>43601</v>
      </c>
      <c r="F16" s="36">
        <v>43602</v>
      </c>
      <c r="G16" s="36">
        <v>43602</v>
      </c>
      <c r="H16" s="36">
        <v>43602</v>
      </c>
      <c r="I16" s="9"/>
    </row>
    <row r="17" spans="1:9" s="38" customFormat="1" ht="29.25" customHeight="1" x14ac:dyDescent="0.15">
      <c r="A17" s="136" t="s">
        <v>241</v>
      </c>
      <c r="B17" s="37" t="s">
        <v>242</v>
      </c>
      <c r="C17" s="35">
        <v>9045000</v>
      </c>
      <c r="D17" s="36">
        <v>43594</v>
      </c>
      <c r="E17" s="36">
        <v>43594</v>
      </c>
      <c r="F17" s="36">
        <v>43658</v>
      </c>
      <c r="G17" s="36">
        <v>43609</v>
      </c>
      <c r="H17" s="36">
        <v>43616</v>
      </c>
      <c r="I17" s="9"/>
    </row>
    <row r="18" spans="1:9" s="38" customFormat="1" ht="29.25" customHeight="1" x14ac:dyDescent="0.15">
      <c r="A18" s="136" t="s">
        <v>255</v>
      </c>
      <c r="B18" s="137" t="s">
        <v>256</v>
      </c>
      <c r="C18" s="35">
        <v>890000</v>
      </c>
      <c r="D18" s="36">
        <v>43605</v>
      </c>
      <c r="E18" s="36">
        <v>43607</v>
      </c>
      <c r="F18" s="36">
        <v>43713</v>
      </c>
      <c r="G18" s="36">
        <v>43607</v>
      </c>
      <c r="H18" s="36">
        <v>43607</v>
      </c>
      <c r="I18" s="9"/>
    </row>
    <row r="19" spans="1:9" s="38" customFormat="1" ht="29.25" customHeight="1" x14ac:dyDescent="0.15">
      <c r="A19" s="136" t="s">
        <v>273</v>
      </c>
      <c r="B19" s="137" t="s">
        <v>275</v>
      </c>
      <c r="C19" s="35">
        <v>350000</v>
      </c>
      <c r="D19" s="36">
        <v>43606</v>
      </c>
      <c r="E19" s="36">
        <v>43610</v>
      </c>
      <c r="F19" s="36">
        <v>43610</v>
      </c>
      <c r="G19" s="36">
        <v>43610</v>
      </c>
      <c r="H19" s="36">
        <v>43610</v>
      </c>
      <c r="I19" s="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6" sqref="D6"/>
    </sheetView>
  </sheetViews>
  <sheetFormatPr defaultRowHeight="13.5" x14ac:dyDescent="0.15"/>
  <cols>
    <col min="1" max="1" width="15.109375" style="52" bestFit="1" customWidth="1"/>
    <col min="2" max="2" width="28.77734375" style="54" customWidth="1"/>
    <col min="3" max="3" width="13.33203125" style="52" customWidth="1"/>
    <col min="4" max="4" width="11.5546875" style="57" bestFit="1" customWidth="1"/>
    <col min="5" max="6" width="9.5546875" style="51" customWidth="1"/>
    <col min="7" max="7" width="10.33203125" style="51" customWidth="1"/>
    <col min="8" max="8" width="12" style="51" customWidth="1"/>
    <col min="9" max="9" width="16.109375" style="5" customWidth="1"/>
    <col min="10" max="10" width="11.5546875" style="44" bestFit="1" customWidth="1"/>
    <col min="11" max="16384" width="8.88671875" style="44"/>
  </cols>
  <sheetData>
    <row r="1" spans="1:9" ht="25.5" x14ac:dyDescent="0.15">
      <c r="A1" s="156" t="s">
        <v>9</v>
      </c>
      <c r="B1" s="156"/>
      <c r="C1" s="156"/>
      <c r="D1" s="156"/>
      <c r="E1" s="156"/>
      <c r="F1" s="156"/>
      <c r="G1" s="156"/>
      <c r="H1" s="156"/>
      <c r="I1" s="156"/>
    </row>
    <row r="2" spans="1:9" ht="25.5" x14ac:dyDescent="0.15">
      <c r="A2" s="157" t="s">
        <v>24</v>
      </c>
      <c r="B2" s="157"/>
      <c r="C2" s="45"/>
      <c r="D2" s="50"/>
      <c r="E2" s="50"/>
      <c r="F2" s="50"/>
      <c r="G2" s="50"/>
      <c r="H2" s="50"/>
      <c r="I2" s="46" t="s">
        <v>19</v>
      </c>
    </row>
    <row r="3" spans="1:9" ht="26.25" customHeight="1" x14ac:dyDescent="0.15">
      <c r="A3" s="47" t="s">
        <v>1</v>
      </c>
      <c r="B3" s="56" t="s">
        <v>2</v>
      </c>
      <c r="C3" s="48" t="s">
        <v>14</v>
      </c>
      <c r="D3" s="49" t="s">
        <v>15</v>
      </c>
      <c r="E3" s="49" t="s">
        <v>20</v>
      </c>
      <c r="F3" s="49" t="s">
        <v>16</v>
      </c>
      <c r="G3" s="49" t="s">
        <v>17</v>
      </c>
      <c r="H3" s="49" t="s">
        <v>18</v>
      </c>
      <c r="I3" s="48" t="s">
        <v>21</v>
      </c>
    </row>
    <row r="4" spans="1:9" ht="30" customHeight="1" x14ac:dyDescent="0.15">
      <c r="A4" s="4" t="s">
        <v>158</v>
      </c>
      <c r="B4" s="71" t="s">
        <v>71</v>
      </c>
      <c r="C4" s="20" t="s">
        <v>156</v>
      </c>
      <c r="D4" s="23">
        <v>702206540</v>
      </c>
      <c r="E4" s="23"/>
      <c r="F4" s="23">
        <f>59189660+60347510+58066440+59735520</f>
        <v>237339130</v>
      </c>
      <c r="G4" s="23"/>
      <c r="H4" s="23">
        <f t="shared" ref="H4:H8" si="0">SUM(E4:G4)</f>
        <v>237339130</v>
      </c>
      <c r="I4" s="4" t="s">
        <v>288</v>
      </c>
    </row>
    <row r="5" spans="1:9" ht="30" customHeight="1" x14ac:dyDescent="0.15">
      <c r="A5" s="4" t="s">
        <v>159</v>
      </c>
      <c r="B5" s="71" t="s">
        <v>72</v>
      </c>
      <c r="C5" s="20" t="s">
        <v>157</v>
      </c>
      <c r="D5" s="23">
        <v>115626750</v>
      </c>
      <c r="E5" s="23"/>
      <c r="F5" s="23">
        <f>19494000+9784900+9790710</f>
        <v>39069610</v>
      </c>
      <c r="G5" s="23"/>
      <c r="H5" s="23">
        <f t="shared" si="0"/>
        <v>39069610</v>
      </c>
      <c r="I5" s="4" t="s">
        <v>289</v>
      </c>
    </row>
    <row r="6" spans="1:9" ht="30" customHeight="1" x14ac:dyDescent="0.15">
      <c r="A6" s="4" t="s">
        <v>25</v>
      </c>
      <c r="B6" s="63" t="s">
        <v>96</v>
      </c>
      <c r="C6" s="20" t="s">
        <v>26</v>
      </c>
      <c r="D6" s="23">
        <v>2112000</v>
      </c>
      <c r="E6" s="23"/>
      <c r="F6" s="23">
        <f>176000*4</f>
        <v>704000</v>
      </c>
      <c r="G6" s="23"/>
      <c r="H6" s="23">
        <f t="shared" si="0"/>
        <v>704000</v>
      </c>
      <c r="I6" s="4" t="s">
        <v>289</v>
      </c>
    </row>
    <row r="7" spans="1:9" ht="30" customHeight="1" x14ac:dyDescent="0.15">
      <c r="A7" s="4" t="s">
        <v>25</v>
      </c>
      <c r="B7" s="58" t="s">
        <v>290</v>
      </c>
      <c r="C7" s="37" t="s">
        <v>27</v>
      </c>
      <c r="D7" s="35">
        <v>2376000</v>
      </c>
      <c r="E7" s="23"/>
      <c r="F7" s="23">
        <f>198000*4</f>
        <v>792000</v>
      </c>
      <c r="G7" s="23"/>
      <c r="H7" s="23">
        <f t="shared" si="0"/>
        <v>792000</v>
      </c>
      <c r="I7" s="4" t="s">
        <v>289</v>
      </c>
    </row>
    <row r="8" spans="1:9" ht="30" customHeight="1" x14ac:dyDescent="0.15">
      <c r="A8" s="4" t="s">
        <v>25</v>
      </c>
      <c r="B8" s="58" t="s">
        <v>95</v>
      </c>
      <c r="C8" s="20" t="s">
        <v>50</v>
      </c>
      <c r="D8" s="23">
        <v>2520000</v>
      </c>
      <c r="E8" s="23"/>
      <c r="F8" s="23">
        <f>210000*4</f>
        <v>840000</v>
      </c>
      <c r="G8" s="23"/>
      <c r="H8" s="23">
        <f t="shared" si="0"/>
        <v>840000</v>
      </c>
      <c r="I8" s="4" t="s">
        <v>289</v>
      </c>
    </row>
    <row r="9" spans="1:9" ht="30" customHeight="1" x14ac:dyDescent="0.15">
      <c r="A9" s="4" t="s">
        <v>25</v>
      </c>
      <c r="B9" s="55" t="s">
        <v>155</v>
      </c>
      <c r="C9" s="20" t="s">
        <v>154</v>
      </c>
      <c r="D9" s="35">
        <v>6600000</v>
      </c>
      <c r="E9" s="23"/>
      <c r="F9" s="23">
        <f>550000*4</f>
        <v>2200000</v>
      </c>
      <c r="G9" s="23"/>
      <c r="H9" s="23">
        <f>SUM(E9:G9)</f>
        <v>2200000</v>
      </c>
      <c r="I9" s="33" t="s">
        <v>165</v>
      </c>
    </row>
    <row r="10" spans="1:9" ht="30" customHeight="1" x14ac:dyDescent="0.15">
      <c r="A10" s="4" t="s">
        <v>25</v>
      </c>
      <c r="B10" s="63" t="s">
        <v>52</v>
      </c>
      <c r="C10" s="8" t="s">
        <v>28</v>
      </c>
      <c r="D10" s="35">
        <v>3240000</v>
      </c>
      <c r="E10" s="23"/>
      <c r="F10" s="23">
        <f>270000*4</f>
        <v>1080000</v>
      </c>
      <c r="G10" s="23"/>
      <c r="H10" s="23">
        <f t="shared" ref="H10:H19" si="1">SUM(E10:G10)</f>
        <v>1080000</v>
      </c>
      <c r="I10" s="33" t="s">
        <v>165</v>
      </c>
    </row>
    <row r="11" spans="1:9" ht="30" customHeight="1" x14ac:dyDescent="0.15">
      <c r="A11" s="4" t="s">
        <v>25</v>
      </c>
      <c r="B11" s="58" t="s">
        <v>29</v>
      </c>
      <c r="C11" s="37" t="s">
        <v>49</v>
      </c>
      <c r="D11" s="35">
        <v>11411160</v>
      </c>
      <c r="E11" s="23"/>
      <c r="F11" s="23">
        <f>950930*4</f>
        <v>3803720</v>
      </c>
      <c r="G11" s="23"/>
      <c r="H11" s="23">
        <f t="shared" si="1"/>
        <v>3803720</v>
      </c>
      <c r="I11" s="33" t="s">
        <v>165</v>
      </c>
    </row>
    <row r="12" spans="1:9" ht="30" customHeight="1" x14ac:dyDescent="0.15">
      <c r="A12" s="4" t="s">
        <v>25</v>
      </c>
      <c r="B12" s="58" t="s">
        <v>32</v>
      </c>
      <c r="C12" s="37" t="s">
        <v>166</v>
      </c>
      <c r="D12" s="35">
        <v>765600</v>
      </c>
      <c r="E12" s="23"/>
      <c r="F12" s="23">
        <f>63800*4</f>
        <v>255200</v>
      </c>
      <c r="G12" s="23"/>
      <c r="H12" s="23">
        <f t="shared" si="1"/>
        <v>255200</v>
      </c>
      <c r="I12" s="33" t="s">
        <v>165</v>
      </c>
    </row>
    <row r="13" spans="1:9" ht="30" customHeight="1" x14ac:dyDescent="0.15">
      <c r="A13" s="4" t="s">
        <v>25</v>
      </c>
      <c r="B13" s="58" t="s">
        <v>30</v>
      </c>
      <c r="C13" s="37" t="s">
        <v>31</v>
      </c>
      <c r="D13" s="35">
        <v>897600</v>
      </c>
      <c r="E13" s="23"/>
      <c r="F13" s="23">
        <f>74800*4</f>
        <v>299200</v>
      </c>
      <c r="G13" s="23"/>
      <c r="H13" s="23">
        <f t="shared" si="1"/>
        <v>299200</v>
      </c>
      <c r="I13" s="33" t="s">
        <v>165</v>
      </c>
    </row>
    <row r="14" spans="1:9" ht="30" customHeight="1" x14ac:dyDescent="0.15">
      <c r="A14" s="4" t="s">
        <v>25</v>
      </c>
      <c r="B14" s="58" t="s">
        <v>162</v>
      </c>
      <c r="C14" s="37" t="s">
        <v>161</v>
      </c>
      <c r="D14" s="35">
        <v>2542000</v>
      </c>
      <c r="E14" s="23"/>
      <c r="F14" s="23">
        <f>158000+371000</f>
        <v>529000</v>
      </c>
      <c r="G14" s="23"/>
      <c r="H14" s="23">
        <f t="shared" si="1"/>
        <v>529000</v>
      </c>
      <c r="I14" s="4" t="s">
        <v>167</v>
      </c>
    </row>
    <row r="15" spans="1:9" ht="30" customHeight="1" x14ac:dyDescent="0.15">
      <c r="A15" s="4" t="s">
        <v>22</v>
      </c>
      <c r="B15" s="58" t="s">
        <v>213</v>
      </c>
      <c r="C15" s="37" t="s">
        <v>214</v>
      </c>
      <c r="D15" s="35">
        <v>6765000</v>
      </c>
      <c r="E15" s="23"/>
      <c r="F15" s="23">
        <v>1640100</v>
      </c>
      <c r="G15" s="23"/>
      <c r="H15" s="23">
        <f t="shared" si="1"/>
        <v>1640100</v>
      </c>
      <c r="I15" s="4" t="s">
        <v>215</v>
      </c>
    </row>
    <row r="16" spans="1:9" ht="30" customHeight="1" x14ac:dyDescent="0.15">
      <c r="A16" s="4" t="s">
        <v>25</v>
      </c>
      <c r="B16" s="58" t="s">
        <v>168</v>
      </c>
      <c r="C16" s="37" t="s">
        <v>169</v>
      </c>
      <c r="D16" s="35">
        <v>2728110</v>
      </c>
      <c r="E16" s="23"/>
      <c r="F16" s="23"/>
      <c r="G16" s="23">
        <v>2728110</v>
      </c>
      <c r="H16" s="23">
        <f t="shared" si="1"/>
        <v>2728110</v>
      </c>
      <c r="I16" s="4"/>
    </row>
    <row r="17" spans="1:9" ht="30" customHeight="1" x14ac:dyDescent="0.15">
      <c r="A17" s="4" t="s">
        <v>22</v>
      </c>
      <c r="B17" s="136" t="s">
        <v>191</v>
      </c>
      <c r="C17" s="37" t="s">
        <v>193</v>
      </c>
      <c r="D17" s="35">
        <v>3300000</v>
      </c>
      <c r="E17" s="23"/>
      <c r="F17" s="23"/>
      <c r="G17" s="23">
        <v>3300000</v>
      </c>
      <c r="H17" s="23">
        <f t="shared" si="1"/>
        <v>3300000</v>
      </c>
      <c r="I17" s="4"/>
    </row>
    <row r="18" spans="1:9" ht="30" customHeight="1" x14ac:dyDescent="0.15">
      <c r="A18" s="4" t="s">
        <v>22</v>
      </c>
      <c r="B18" s="136" t="s">
        <v>227</v>
      </c>
      <c r="C18" s="37" t="s">
        <v>228</v>
      </c>
      <c r="D18" s="35">
        <v>282000</v>
      </c>
      <c r="E18" s="23"/>
      <c r="F18" s="23"/>
      <c r="G18" s="23">
        <v>282000</v>
      </c>
      <c r="H18" s="23">
        <f t="shared" si="1"/>
        <v>282000</v>
      </c>
      <c r="I18" s="4"/>
    </row>
    <row r="19" spans="1:9" ht="30" customHeight="1" x14ac:dyDescent="0.15">
      <c r="A19" s="4" t="s">
        <v>22</v>
      </c>
      <c r="B19" s="136" t="s">
        <v>241</v>
      </c>
      <c r="C19" s="37" t="s">
        <v>242</v>
      </c>
      <c r="D19" s="35">
        <v>9045000</v>
      </c>
      <c r="E19" s="23"/>
      <c r="F19" s="23">
        <v>3915000</v>
      </c>
      <c r="G19" s="23"/>
      <c r="H19" s="23">
        <f t="shared" si="1"/>
        <v>3915000</v>
      </c>
      <c r="I19" s="4" t="s">
        <v>258</v>
      </c>
    </row>
    <row r="20" spans="1:9" ht="30" customHeight="1" x14ac:dyDescent="0.15">
      <c r="A20" s="4" t="s">
        <v>22</v>
      </c>
      <c r="B20" s="136" t="s">
        <v>255</v>
      </c>
      <c r="C20" s="138" t="s">
        <v>256</v>
      </c>
      <c r="D20" s="35">
        <v>890000</v>
      </c>
      <c r="E20" s="23"/>
      <c r="F20" s="23">
        <v>260000</v>
      </c>
      <c r="G20" s="23"/>
      <c r="H20" s="23">
        <f t="shared" ref="H20:H22" si="2">SUM(E20:G20)</f>
        <v>260000</v>
      </c>
      <c r="I20" s="4" t="s">
        <v>257</v>
      </c>
    </row>
    <row r="21" spans="1:9" ht="30" customHeight="1" x14ac:dyDescent="0.15">
      <c r="A21" s="4" t="s">
        <v>22</v>
      </c>
      <c r="B21" s="136" t="s">
        <v>273</v>
      </c>
      <c r="C21" s="137" t="s">
        <v>275</v>
      </c>
      <c r="D21" s="35">
        <v>350000</v>
      </c>
      <c r="E21" s="23"/>
      <c r="F21" s="23"/>
      <c r="G21" s="23">
        <v>350000</v>
      </c>
      <c r="H21" s="23">
        <f t="shared" si="2"/>
        <v>350000</v>
      </c>
      <c r="I21" s="4"/>
    </row>
    <row r="22" spans="1:9" ht="30" customHeight="1" x14ac:dyDescent="0.15">
      <c r="A22" s="4" t="s">
        <v>22</v>
      </c>
      <c r="B22" s="58" t="s">
        <v>291</v>
      </c>
      <c r="C22" s="37" t="s">
        <v>169</v>
      </c>
      <c r="D22" s="35">
        <v>2802360</v>
      </c>
      <c r="E22" s="23"/>
      <c r="F22" s="23"/>
      <c r="G22" s="23">
        <v>2802360</v>
      </c>
      <c r="H22" s="23">
        <f t="shared" si="2"/>
        <v>2802360</v>
      </c>
      <c r="I22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C3" sqref="C3:E3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8"/>
  </cols>
  <sheetData>
    <row r="1" spans="1:5" ht="39" customHeight="1" x14ac:dyDescent="0.15">
      <c r="A1" s="152" t="s">
        <v>70</v>
      </c>
      <c r="B1" s="152"/>
      <c r="C1" s="152"/>
      <c r="D1" s="152"/>
      <c r="E1" s="152"/>
    </row>
    <row r="2" spans="1:5" ht="26.25" thickBot="1" x14ac:dyDescent="0.2">
      <c r="A2" s="3" t="s">
        <v>69</v>
      </c>
      <c r="B2" s="3"/>
      <c r="C2" s="69"/>
      <c r="D2" s="69"/>
      <c r="E2" s="62" t="s">
        <v>68</v>
      </c>
    </row>
    <row r="3" spans="1:5" ht="21" customHeight="1" thickTop="1" x14ac:dyDescent="0.15">
      <c r="A3" s="158" t="s">
        <v>67</v>
      </c>
      <c r="B3" s="68" t="s">
        <v>66</v>
      </c>
      <c r="C3" s="164" t="s">
        <v>170</v>
      </c>
      <c r="D3" s="162"/>
      <c r="E3" s="163"/>
    </row>
    <row r="4" spans="1:5" ht="21" customHeight="1" x14ac:dyDescent="0.15">
      <c r="A4" s="159"/>
      <c r="B4" s="67" t="s">
        <v>65</v>
      </c>
      <c r="C4" s="74">
        <v>8050000</v>
      </c>
      <c r="D4" s="72" t="s">
        <v>64</v>
      </c>
      <c r="E4" s="76">
        <v>7500000</v>
      </c>
    </row>
    <row r="5" spans="1:5" ht="21" customHeight="1" x14ac:dyDescent="0.15">
      <c r="A5" s="159"/>
      <c r="B5" s="67" t="s">
        <v>63</v>
      </c>
      <c r="C5" s="75">
        <f>E5/C4</f>
        <v>0.93167701863354035</v>
      </c>
      <c r="D5" s="72" t="s">
        <v>62</v>
      </c>
      <c r="E5" s="76">
        <v>7500000</v>
      </c>
    </row>
    <row r="6" spans="1:5" ht="21" customHeight="1" x14ac:dyDescent="0.15">
      <c r="A6" s="159"/>
      <c r="B6" s="67" t="s">
        <v>61</v>
      </c>
      <c r="C6" s="92" t="s">
        <v>177</v>
      </c>
      <c r="D6" s="72" t="s">
        <v>73</v>
      </c>
      <c r="E6" s="77" t="s">
        <v>178</v>
      </c>
    </row>
    <row r="7" spans="1:5" ht="21" customHeight="1" x14ac:dyDescent="0.15">
      <c r="A7" s="159"/>
      <c r="B7" s="67" t="s">
        <v>59</v>
      </c>
      <c r="C7" s="66" t="s">
        <v>58</v>
      </c>
      <c r="D7" s="72" t="s">
        <v>57</v>
      </c>
      <c r="E7" s="77" t="s">
        <v>173</v>
      </c>
    </row>
    <row r="8" spans="1:5" ht="21" customHeight="1" x14ac:dyDescent="0.15">
      <c r="A8" s="159"/>
      <c r="B8" s="67" t="s">
        <v>56</v>
      </c>
      <c r="C8" s="66" t="s">
        <v>74</v>
      </c>
      <c r="D8" s="72" t="s">
        <v>55</v>
      </c>
      <c r="E8" s="77" t="s">
        <v>179</v>
      </c>
    </row>
    <row r="9" spans="1:5" ht="21" customHeight="1" thickBot="1" x14ac:dyDescent="0.2">
      <c r="A9" s="160"/>
      <c r="B9" s="65" t="s">
        <v>54</v>
      </c>
      <c r="C9" s="64" t="s">
        <v>53</v>
      </c>
      <c r="D9" s="73" t="s">
        <v>75</v>
      </c>
      <c r="E9" s="135" t="s">
        <v>175</v>
      </c>
    </row>
    <row r="10" spans="1:5" ht="21" customHeight="1" thickTop="1" x14ac:dyDescent="0.15">
      <c r="A10" s="158" t="s">
        <v>67</v>
      </c>
      <c r="B10" s="68" t="s">
        <v>66</v>
      </c>
      <c r="C10" s="161" t="s">
        <v>194</v>
      </c>
      <c r="D10" s="162"/>
      <c r="E10" s="163"/>
    </row>
    <row r="11" spans="1:5" ht="21" customHeight="1" x14ac:dyDescent="0.15">
      <c r="A11" s="159"/>
      <c r="B11" s="67" t="s">
        <v>65</v>
      </c>
      <c r="C11" s="74">
        <v>1400000</v>
      </c>
      <c r="D11" s="72" t="s">
        <v>64</v>
      </c>
      <c r="E11" s="76">
        <v>1320000</v>
      </c>
    </row>
    <row r="12" spans="1:5" ht="21" customHeight="1" x14ac:dyDescent="0.15">
      <c r="A12" s="159"/>
      <c r="B12" s="67" t="s">
        <v>63</v>
      </c>
      <c r="C12" s="75">
        <f>E12/C11</f>
        <v>0.94285714285714284</v>
      </c>
      <c r="D12" s="72" t="s">
        <v>62</v>
      </c>
      <c r="E12" s="76">
        <v>1320000</v>
      </c>
    </row>
    <row r="13" spans="1:5" ht="21" customHeight="1" x14ac:dyDescent="0.15">
      <c r="A13" s="159"/>
      <c r="B13" s="67" t="s">
        <v>61</v>
      </c>
      <c r="C13" s="92" t="s">
        <v>200</v>
      </c>
      <c r="D13" s="72" t="s">
        <v>73</v>
      </c>
      <c r="E13" s="77" t="s">
        <v>201</v>
      </c>
    </row>
    <row r="14" spans="1:5" ht="21" customHeight="1" x14ac:dyDescent="0.15">
      <c r="A14" s="159"/>
      <c r="B14" s="67" t="s">
        <v>59</v>
      </c>
      <c r="C14" s="66" t="s">
        <v>58</v>
      </c>
      <c r="D14" s="72" t="s">
        <v>57</v>
      </c>
      <c r="E14" s="77" t="s">
        <v>198</v>
      </c>
    </row>
    <row r="15" spans="1:5" ht="21" customHeight="1" x14ac:dyDescent="0.15">
      <c r="A15" s="159"/>
      <c r="B15" s="67" t="s">
        <v>56</v>
      </c>
      <c r="C15" s="66" t="s">
        <v>74</v>
      </c>
      <c r="D15" s="72" t="s">
        <v>55</v>
      </c>
      <c r="E15" s="77" t="s">
        <v>202</v>
      </c>
    </row>
    <row r="16" spans="1:5" ht="21" customHeight="1" thickBot="1" x14ac:dyDescent="0.2">
      <c r="A16" s="160"/>
      <c r="B16" s="65" t="s">
        <v>54</v>
      </c>
      <c r="C16" s="64" t="s">
        <v>53</v>
      </c>
      <c r="D16" s="73" t="s">
        <v>75</v>
      </c>
      <c r="E16" s="135" t="s">
        <v>204</v>
      </c>
    </row>
    <row r="17" spans="1:5" ht="21" customHeight="1" thickTop="1" x14ac:dyDescent="0.15">
      <c r="A17" s="158" t="s">
        <v>67</v>
      </c>
      <c r="B17" s="68" t="s">
        <v>66</v>
      </c>
      <c r="C17" s="161" t="s">
        <v>194</v>
      </c>
      <c r="D17" s="162"/>
      <c r="E17" s="163"/>
    </row>
    <row r="18" spans="1:5" ht="21" customHeight="1" x14ac:dyDescent="0.15">
      <c r="A18" s="159"/>
      <c r="B18" s="67" t="s">
        <v>65</v>
      </c>
      <c r="C18" s="74">
        <v>3500000</v>
      </c>
      <c r="D18" s="72" t="s">
        <v>64</v>
      </c>
      <c r="E18" s="76">
        <v>3300000</v>
      </c>
    </row>
    <row r="19" spans="1:5" ht="21" customHeight="1" x14ac:dyDescent="0.15">
      <c r="A19" s="159"/>
      <c r="B19" s="67" t="s">
        <v>63</v>
      </c>
      <c r="C19" s="75">
        <f>E19/C18</f>
        <v>0.94285714285714284</v>
      </c>
      <c r="D19" s="72" t="s">
        <v>62</v>
      </c>
      <c r="E19" s="76">
        <v>3300000</v>
      </c>
    </row>
    <row r="20" spans="1:5" ht="21" customHeight="1" x14ac:dyDescent="0.15">
      <c r="A20" s="159"/>
      <c r="B20" s="67" t="s">
        <v>61</v>
      </c>
      <c r="C20" s="92" t="s">
        <v>187</v>
      </c>
      <c r="D20" s="72" t="s">
        <v>73</v>
      </c>
      <c r="E20" s="77" t="s">
        <v>188</v>
      </c>
    </row>
    <row r="21" spans="1:5" ht="21" customHeight="1" x14ac:dyDescent="0.15">
      <c r="A21" s="159"/>
      <c r="B21" s="67" t="s">
        <v>59</v>
      </c>
      <c r="C21" s="66" t="s">
        <v>58</v>
      </c>
      <c r="D21" s="72" t="s">
        <v>57</v>
      </c>
      <c r="E21" s="77" t="s">
        <v>189</v>
      </c>
    </row>
    <row r="22" spans="1:5" ht="21" customHeight="1" x14ac:dyDescent="0.15">
      <c r="A22" s="159"/>
      <c r="B22" s="67" t="s">
        <v>56</v>
      </c>
      <c r="C22" s="66" t="s">
        <v>74</v>
      </c>
      <c r="D22" s="72" t="s">
        <v>55</v>
      </c>
      <c r="E22" s="134" t="s">
        <v>192</v>
      </c>
    </row>
    <row r="23" spans="1:5" ht="21" customHeight="1" thickBot="1" x14ac:dyDescent="0.2">
      <c r="A23" s="160"/>
      <c r="B23" s="65" t="s">
        <v>54</v>
      </c>
      <c r="C23" s="64" t="s">
        <v>53</v>
      </c>
      <c r="D23" s="73" t="s">
        <v>75</v>
      </c>
      <c r="E23" s="135" t="s">
        <v>190</v>
      </c>
    </row>
    <row r="24" spans="1:5" ht="21" customHeight="1" thickTop="1" x14ac:dyDescent="0.15">
      <c r="A24" s="158" t="s">
        <v>67</v>
      </c>
      <c r="B24" s="68" t="s">
        <v>66</v>
      </c>
      <c r="C24" s="161" t="s">
        <v>206</v>
      </c>
      <c r="D24" s="162"/>
      <c r="E24" s="163"/>
    </row>
    <row r="25" spans="1:5" ht="21" customHeight="1" x14ac:dyDescent="0.15">
      <c r="A25" s="159"/>
      <c r="B25" s="67" t="s">
        <v>65</v>
      </c>
      <c r="C25" s="74">
        <v>3720000</v>
      </c>
      <c r="D25" s="72" t="s">
        <v>64</v>
      </c>
      <c r="E25" s="76">
        <v>3720000</v>
      </c>
    </row>
    <row r="26" spans="1:5" ht="21" customHeight="1" x14ac:dyDescent="0.15">
      <c r="A26" s="159"/>
      <c r="B26" s="67" t="s">
        <v>63</v>
      </c>
      <c r="C26" s="75">
        <f>E26/C25</f>
        <v>1</v>
      </c>
      <c r="D26" s="72" t="s">
        <v>62</v>
      </c>
      <c r="E26" s="76">
        <v>3720000</v>
      </c>
    </row>
    <row r="27" spans="1:5" ht="21" customHeight="1" x14ac:dyDescent="0.15">
      <c r="A27" s="159"/>
      <c r="B27" s="67" t="s">
        <v>61</v>
      </c>
      <c r="C27" s="92" t="s">
        <v>187</v>
      </c>
      <c r="D27" s="72" t="s">
        <v>73</v>
      </c>
      <c r="E27" s="77" t="s">
        <v>188</v>
      </c>
    </row>
    <row r="28" spans="1:5" ht="21" customHeight="1" x14ac:dyDescent="0.15">
      <c r="A28" s="159"/>
      <c r="B28" s="67" t="s">
        <v>59</v>
      </c>
      <c r="C28" s="66" t="s">
        <v>58</v>
      </c>
      <c r="D28" s="72" t="s">
        <v>57</v>
      </c>
      <c r="E28" s="77" t="s">
        <v>189</v>
      </c>
    </row>
    <row r="29" spans="1:5" ht="21" customHeight="1" x14ac:dyDescent="0.15">
      <c r="A29" s="159"/>
      <c r="B29" s="67" t="s">
        <v>56</v>
      </c>
      <c r="C29" s="66" t="s">
        <v>74</v>
      </c>
      <c r="D29" s="72" t="s">
        <v>55</v>
      </c>
      <c r="E29" s="134" t="s">
        <v>209</v>
      </c>
    </row>
    <row r="30" spans="1:5" ht="21" customHeight="1" thickBot="1" x14ac:dyDescent="0.2">
      <c r="A30" s="160"/>
      <c r="B30" s="65" t="s">
        <v>54</v>
      </c>
      <c r="C30" s="64" t="s">
        <v>53</v>
      </c>
      <c r="D30" s="73" t="s">
        <v>75</v>
      </c>
      <c r="E30" s="135" t="s">
        <v>211</v>
      </c>
    </row>
    <row r="31" spans="1:5" ht="21" customHeight="1" thickTop="1" x14ac:dyDescent="0.15">
      <c r="A31" s="158" t="s">
        <v>67</v>
      </c>
      <c r="B31" s="68" t="s">
        <v>66</v>
      </c>
      <c r="C31" s="161" t="s">
        <v>233</v>
      </c>
      <c r="D31" s="162"/>
      <c r="E31" s="163"/>
    </row>
    <row r="32" spans="1:5" ht="21" customHeight="1" x14ac:dyDescent="0.15">
      <c r="A32" s="159"/>
      <c r="B32" s="67" t="s">
        <v>65</v>
      </c>
      <c r="C32" s="74">
        <v>10050000</v>
      </c>
      <c r="D32" s="72" t="s">
        <v>64</v>
      </c>
      <c r="E32" s="76">
        <v>8100000</v>
      </c>
    </row>
    <row r="33" spans="1:5" ht="21" customHeight="1" x14ac:dyDescent="0.15">
      <c r="A33" s="159"/>
      <c r="B33" s="67" t="s">
        <v>63</v>
      </c>
      <c r="C33" s="75">
        <f>E33/C32</f>
        <v>0.9</v>
      </c>
      <c r="D33" s="72" t="s">
        <v>229</v>
      </c>
      <c r="E33" s="76">
        <v>9045000</v>
      </c>
    </row>
    <row r="34" spans="1:5" ht="21" customHeight="1" x14ac:dyDescent="0.15">
      <c r="A34" s="159"/>
      <c r="B34" s="67" t="s">
        <v>61</v>
      </c>
      <c r="C34" s="92" t="s">
        <v>230</v>
      </c>
      <c r="D34" s="72" t="s">
        <v>73</v>
      </c>
      <c r="E34" s="77" t="s">
        <v>235</v>
      </c>
    </row>
    <row r="35" spans="1:5" ht="21" customHeight="1" x14ac:dyDescent="0.15">
      <c r="A35" s="159"/>
      <c r="B35" s="67" t="s">
        <v>59</v>
      </c>
      <c r="C35" s="66" t="s">
        <v>58</v>
      </c>
      <c r="D35" s="72" t="s">
        <v>57</v>
      </c>
      <c r="E35" s="77" t="s">
        <v>232</v>
      </c>
    </row>
    <row r="36" spans="1:5" ht="21" customHeight="1" x14ac:dyDescent="0.15">
      <c r="A36" s="159"/>
      <c r="B36" s="67" t="s">
        <v>56</v>
      </c>
      <c r="C36" s="66" t="s">
        <v>74</v>
      </c>
      <c r="D36" s="72" t="s">
        <v>55</v>
      </c>
      <c r="E36" s="134" t="s">
        <v>236</v>
      </c>
    </row>
    <row r="37" spans="1:5" ht="21" customHeight="1" thickBot="1" x14ac:dyDescent="0.2">
      <c r="A37" s="160"/>
      <c r="B37" s="65" t="s">
        <v>54</v>
      </c>
      <c r="C37" s="64" t="s">
        <v>53</v>
      </c>
      <c r="D37" s="73" t="s">
        <v>75</v>
      </c>
      <c r="E37" s="135" t="s">
        <v>239</v>
      </c>
    </row>
    <row r="38" spans="1:5" ht="21" customHeight="1" thickTop="1" x14ac:dyDescent="0.15">
      <c r="A38" s="158" t="s">
        <v>67</v>
      </c>
      <c r="B38" s="68" t="s">
        <v>66</v>
      </c>
      <c r="C38" s="161" t="s">
        <v>226</v>
      </c>
      <c r="D38" s="162"/>
      <c r="E38" s="163"/>
    </row>
    <row r="39" spans="1:5" ht="21" customHeight="1" x14ac:dyDescent="0.15">
      <c r="A39" s="159"/>
      <c r="B39" s="67" t="s">
        <v>65</v>
      </c>
      <c r="C39" s="74">
        <v>400000</v>
      </c>
      <c r="D39" s="72" t="s">
        <v>64</v>
      </c>
      <c r="E39" s="76">
        <v>282000</v>
      </c>
    </row>
    <row r="40" spans="1:5" ht="21" customHeight="1" x14ac:dyDescent="0.15">
      <c r="A40" s="159"/>
      <c r="B40" s="67" t="s">
        <v>63</v>
      </c>
      <c r="C40" s="75">
        <f>E40/C39</f>
        <v>0.70499999999999996</v>
      </c>
      <c r="D40" s="72" t="s">
        <v>62</v>
      </c>
      <c r="E40" s="76">
        <v>282000</v>
      </c>
    </row>
    <row r="41" spans="1:5" ht="21" customHeight="1" x14ac:dyDescent="0.15">
      <c r="A41" s="159"/>
      <c r="B41" s="67" t="s">
        <v>61</v>
      </c>
      <c r="C41" s="92" t="s">
        <v>218</v>
      </c>
      <c r="D41" s="72" t="s">
        <v>73</v>
      </c>
      <c r="E41" s="77" t="s">
        <v>216</v>
      </c>
    </row>
    <row r="42" spans="1:5" ht="21" customHeight="1" x14ac:dyDescent="0.15">
      <c r="A42" s="159"/>
      <c r="B42" s="67" t="s">
        <v>59</v>
      </c>
      <c r="C42" s="66" t="s">
        <v>58</v>
      </c>
      <c r="D42" s="72" t="s">
        <v>57</v>
      </c>
      <c r="E42" s="77" t="s">
        <v>197</v>
      </c>
    </row>
    <row r="43" spans="1:5" ht="21" customHeight="1" x14ac:dyDescent="0.15">
      <c r="A43" s="159"/>
      <c r="B43" s="67" t="s">
        <v>56</v>
      </c>
      <c r="C43" s="66" t="s">
        <v>74</v>
      </c>
      <c r="D43" s="72" t="s">
        <v>55</v>
      </c>
      <c r="E43" s="134" t="s">
        <v>221</v>
      </c>
    </row>
    <row r="44" spans="1:5" ht="21" customHeight="1" thickBot="1" x14ac:dyDescent="0.2">
      <c r="A44" s="160"/>
      <c r="B44" s="65" t="s">
        <v>54</v>
      </c>
      <c r="C44" s="64" t="s">
        <v>53</v>
      </c>
      <c r="D44" s="73" t="s">
        <v>75</v>
      </c>
      <c r="E44" s="135" t="s">
        <v>224</v>
      </c>
    </row>
    <row r="45" spans="1:5" ht="21" customHeight="1" thickTop="1" x14ac:dyDescent="0.15">
      <c r="A45" s="158" t="s">
        <v>67</v>
      </c>
      <c r="B45" s="68" t="s">
        <v>66</v>
      </c>
      <c r="C45" s="161" t="s">
        <v>243</v>
      </c>
      <c r="D45" s="162"/>
      <c r="E45" s="163"/>
    </row>
    <row r="46" spans="1:5" ht="21" customHeight="1" x14ac:dyDescent="0.15">
      <c r="A46" s="159"/>
      <c r="B46" s="67" t="s">
        <v>65</v>
      </c>
      <c r="C46" s="74">
        <v>900000</v>
      </c>
      <c r="D46" s="72" t="s">
        <v>64</v>
      </c>
      <c r="E46" s="76">
        <v>890000</v>
      </c>
    </row>
    <row r="47" spans="1:5" ht="21" customHeight="1" x14ac:dyDescent="0.15">
      <c r="A47" s="159"/>
      <c r="B47" s="67" t="s">
        <v>63</v>
      </c>
      <c r="C47" s="75">
        <f>E47/C46</f>
        <v>0.98888888888888893</v>
      </c>
      <c r="D47" s="72" t="s">
        <v>62</v>
      </c>
      <c r="E47" s="76">
        <v>890000</v>
      </c>
    </row>
    <row r="48" spans="1:5" ht="21" customHeight="1" x14ac:dyDescent="0.15">
      <c r="A48" s="159"/>
      <c r="B48" s="67" t="s">
        <v>61</v>
      </c>
      <c r="C48" s="92" t="s">
        <v>244</v>
      </c>
      <c r="D48" s="72" t="s">
        <v>73</v>
      </c>
      <c r="E48" s="77" t="s">
        <v>248</v>
      </c>
    </row>
    <row r="49" spans="1:5" ht="21" customHeight="1" x14ac:dyDescent="0.15">
      <c r="A49" s="159"/>
      <c r="B49" s="67" t="s">
        <v>59</v>
      </c>
      <c r="C49" s="66" t="s">
        <v>58</v>
      </c>
      <c r="D49" s="72" t="s">
        <v>57</v>
      </c>
      <c r="E49" s="77" t="s">
        <v>245</v>
      </c>
    </row>
    <row r="50" spans="1:5" ht="21" customHeight="1" x14ac:dyDescent="0.15">
      <c r="A50" s="159"/>
      <c r="B50" s="67" t="s">
        <v>56</v>
      </c>
      <c r="C50" s="66" t="s">
        <v>74</v>
      </c>
      <c r="D50" s="72" t="s">
        <v>55</v>
      </c>
      <c r="E50" s="134" t="s">
        <v>250</v>
      </c>
    </row>
    <row r="51" spans="1:5" ht="21" customHeight="1" thickBot="1" x14ac:dyDescent="0.2">
      <c r="A51" s="160"/>
      <c r="B51" s="65" t="s">
        <v>54</v>
      </c>
      <c r="C51" s="64" t="s">
        <v>53</v>
      </c>
      <c r="D51" s="73" t="s">
        <v>75</v>
      </c>
      <c r="E51" s="135" t="s">
        <v>253</v>
      </c>
    </row>
    <row r="52" spans="1:5" ht="21" customHeight="1" thickTop="1" x14ac:dyDescent="0.15">
      <c r="A52" s="158" t="s">
        <v>67</v>
      </c>
      <c r="B52" s="68" t="s">
        <v>66</v>
      </c>
      <c r="C52" s="161" t="s">
        <v>261</v>
      </c>
      <c r="D52" s="162"/>
      <c r="E52" s="163"/>
    </row>
    <row r="53" spans="1:5" ht="21" customHeight="1" x14ac:dyDescent="0.15">
      <c r="A53" s="159"/>
      <c r="B53" s="67" t="s">
        <v>65</v>
      </c>
      <c r="C53" s="74">
        <v>1760000</v>
      </c>
      <c r="D53" s="72" t="s">
        <v>64</v>
      </c>
      <c r="E53" s="76">
        <v>1475000</v>
      </c>
    </row>
    <row r="54" spans="1:5" ht="21" customHeight="1" x14ac:dyDescent="0.15">
      <c r="A54" s="159"/>
      <c r="B54" s="67" t="s">
        <v>63</v>
      </c>
      <c r="C54" s="75">
        <f>E54/C53</f>
        <v>0.83806818181818177</v>
      </c>
      <c r="D54" s="72" t="s">
        <v>62</v>
      </c>
      <c r="E54" s="76">
        <v>1475000</v>
      </c>
    </row>
    <row r="55" spans="1:5" ht="21" customHeight="1" x14ac:dyDescent="0.15">
      <c r="A55" s="159"/>
      <c r="B55" s="67" t="s">
        <v>61</v>
      </c>
      <c r="C55" s="92" t="s">
        <v>263</v>
      </c>
      <c r="D55" s="72" t="s">
        <v>73</v>
      </c>
      <c r="E55" s="77" t="s">
        <v>265</v>
      </c>
    </row>
    <row r="56" spans="1:5" ht="21" customHeight="1" x14ac:dyDescent="0.15">
      <c r="A56" s="159"/>
      <c r="B56" s="67" t="s">
        <v>59</v>
      </c>
      <c r="C56" s="66" t="s">
        <v>58</v>
      </c>
      <c r="D56" s="72" t="s">
        <v>57</v>
      </c>
      <c r="E56" s="77" t="s">
        <v>259</v>
      </c>
    </row>
    <row r="57" spans="1:5" ht="21" customHeight="1" x14ac:dyDescent="0.15">
      <c r="A57" s="159"/>
      <c r="B57" s="67" t="s">
        <v>56</v>
      </c>
      <c r="C57" s="66" t="s">
        <v>74</v>
      </c>
      <c r="D57" s="72" t="s">
        <v>55</v>
      </c>
      <c r="E57" s="134" t="s">
        <v>260</v>
      </c>
    </row>
    <row r="58" spans="1:5" ht="21" customHeight="1" thickBot="1" x14ac:dyDescent="0.2">
      <c r="A58" s="160"/>
      <c r="B58" s="65" t="s">
        <v>54</v>
      </c>
      <c r="C58" s="64" t="s">
        <v>53</v>
      </c>
      <c r="D58" s="73" t="s">
        <v>75</v>
      </c>
      <c r="E58" s="135" t="s">
        <v>269</v>
      </c>
    </row>
    <row r="59" spans="1:5" ht="21" customHeight="1" thickTop="1" x14ac:dyDescent="0.15">
      <c r="A59" s="158" t="s">
        <v>67</v>
      </c>
      <c r="B59" s="68" t="s">
        <v>66</v>
      </c>
      <c r="C59" s="161" t="s">
        <v>273</v>
      </c>
      <c r="D59" s="162"/>
      <c r="E59" s="163"/>
    </row>
    <row r="60" spans="1:5" ht="21" customHeight="1" x14ac:dyDescent="0.15">
      <c r="A60" s="159"/>
      <c r="B60" s="67" t="s">
        <v>65</v>
      </c>
      <c r="C60" s="74">
        <v>370000</v>
      </c>
      <c r="D60" s="72" t="s">
        <v>64</v>
      </c>
      <c r="E60" s="76">
        <v>350000</v>
      </c>
    </row>
    <row r="61" spans="1:5" ht="21" customHeight="1" x14ac:dyDescent="0.15">
      <c r="A61" s="159"/>
      <c r="B61" s="67" t="s">
        <v>63</v>
      </c>
      <c r="C61" s="75">
        <f>E61/C60</f>
        <v>0.94594594594594594</v>
      </c>
      <c r="D61" s="72" t="s">
        <v>62</v>
      </c>
      <c r="E61" s="76">
        <v>350000</v>
      </c>
    </row>
    <row r="62" spans="1:5" ht="21" customHeight="1" x14ac:dyDescent="0.15">
      <c r="A62" s="159"/>
      <c r="B62" s="67" t="s">
        <v>61</v>
      </c>
      <c r="C62" s="92" t="s">
        <v>271</v>
      </c>
      <c r="D62" s="72" t="s">
        <v>73</v>
      </c>
      <c r="E62" s="77" t="s">
        <v>272</v>
      </c>
    </row>
    <row r="63" spans="1:5" ht="21" customHeight="1" x14ac:dyDescent="0.15">
      <c r="A63" s="159"/>
      <c r="B63" s="67" t="s">
        <v>59</v>
      </c>
      <c r="C63" s="66" t="s">
        <v>58</v>
      </c>
      <c r="D63" s="72" t="s">
        <v>57</v>
      </c>
      <c r="E63" s="77" t="s">
        <v>272</v>
      </c>
    </row>
    <row r="64" spans="1:5" ht="21" customHeight="1" x14ac:dyDescent="0.15">
      <c r="A64" s="159"/>
      <c r="B64" s="67" t="s">
        <v>56</v>
      </c>
      <c r="C64" s="66" t="s">
        <v>74</v>
      </c>
      <c r="D64" s="72" t="s">
        <v>55</v>
      </c>
      <c r="E64" s="134" t="s">
        <v>279</v>
      </c>
    </row>
    <row r="65" spans="1:5" ht="21" customHeight="1" thickBot="1" x14ac:dyDescent="0.2">
      <c r="A65" s="160"/>
      <c r="B65" s="65" t="s">
        <v>54</v>
      </c>
      <c r="C65" s="64" t="s">
        <v>53</v>
      </c>
      <c r="D65" s="73" t="s">
        <v>75</v>
      </c>
      <c r="E65" s="135" t="s">
        <v>277</v>
      </c>
    </row>
    <row r="66" spans="1:5" ht="21" customHeight="1" thickTop="1" x14ac:dyDescent="0.15">
      <c r="A66" s="158" t="s">
        <v>67</v>
      </c>
      <c r="B66" s="68" t="s">
        <v>66</v>
      </c>
      <c r="C66" s="161" t="s">
        <v>292</v>
      </c>
      <c r="D66" s="162"/>
      <c r="E66" s="163"/>
    </row>
    <row r="67" spans="1:5" ht="21" customHeight="1" x14ac:dyDescent="0.15">
      <c r="A67" s="159"/>
      <c r="B67" s="67" t="s">
        <v>65</v>
      </c>
      <c r="C67" s="74">
        <v>2942000</v>
      </c>
      <c r="D67" s="72" t="s">
        <v>64</v>
      </c>
      <c r="E67" s="76">
        <v>2802360</v>
      </c>
    </row>
    <row r="68" spans="1:5" ht="21" customHeight="1" x14ac:dyDescent="0.15">
      <c r="A68" s="159"/>
      <c r="B68" s="67" t="s">
        <v>63</v>
      </c>
      <c r="C68" s="75">
        <f>E68/C67</f>
        <v>0.95253569000679805</v>
      </c>
      <c r="D68" s="72" t="s">
        <v>62</v>
      </c>
      <c r="E68" s="76">
        <v>2802360</v>
      </c>
    </row>
    <row r="69" spans="1:5" ht="21" customHeight="1" x14ac:dyDescent="0.15">
      <c r="A69" s="159"/>
      <c r="B69" s="67" t="s">
        <v>61</v>
      </c>
      <c r="C69" s="92" t="s">
        <v>280</v>
      </c>
      <c r="D69" s="72" t="s">
        <v>73</v>
      </c>
      <c r="E69" s="77" t="s">
        <v>282</v>
      </c>
    </row>
    <row r="70" spans="1:5" ht="21" customHeight="1" x14ac:dyDescent="0.15">
      <c r="A70" s="159"/>
      <c r="B70" s="67" t="s">
        <v>59</v>
      </c>
      <c r="C70" s="66" t="s">
        <v>58</v>
      </c>
      <c r="D70" s="72" t="s">
        <v>57</v>
      </c>
      <c r="E70" s="77" t="s">
        <v>281</v>
      </c>
    </row>
    <row r="71" spans="1:5" ht="21" customHeight="1" x14ac:dyDescent="0.15">
      <c r="A71" s="159"/>
      <c r="B71" s="67" t="s">
        <v>56</v>
      </c>
      <c r="C71" s="66" t="s">
        <v>74</v>
      </c>
      <c r="D71" s="72" t="s">
        <v>55</v>
      </c>
      <c r="E71" s="134" t="s">
        <v>294</v>
      </c>
    </row>
    <row r="72" spans="1:5" ht="21" customHeight="1" thickBot="1" x14ac:dyDescent="0.2">
      <c r="A72" s="160"/>
      <c r="B72" s="65" t="s">
        <v>54</v>
      </c>
      <c r="C72" s="64" t="s">
        <v>53</v>
      </c>
      <c r="D72" s="73" t="s">
        <v>75</v>
      </c>
      <c r="E72" s="135" t="s">
        <v>285</v>
      </c>
    </row>
    <row r="73" spans="1:5" ht="14.25" thickTop="1" x14ac:dyDescent="0.15"/>
  </sheetData>
  <mergeCells count="21">
    <mergeCell ref="A1:E1"/>
    <mergeCell ref="A10:A16"/>
    <mergeCell ref="C10:E10"/>
    <mergeCell ref="A3:A9"/>
    <mergeCell ref="C3:E3"/>
    <mergeCell ref="A66:A72"/>
    <mergeCell ref="C66:E66"/>
    <mergeCell ref="A17:A23"/>
    <mergeCell ref="C17:E17"/>
    <mergeCell ref="A52:A58"/>
    <mergeCell ref="C52:E52"/>
    <mergeCell ref="A59:A65"/>
    <mergeCell ref="C59:E59"/>
    <mergeCell ref="A45:A51"/>
    <mergeCell ref="C45:E45"/>
    <mergeCell ref="A24:A30"/>
    <mergeCell ref="C24:E24"/>
    <mergeCell ref="A38:A44"/>
    <mergeCell ref="C38:E38"/>
    <mergeCell ref="A31:A37"/>
    <mergeCell ref="C31:E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8"/>
  </cols>
  <sheetData>
    <row r="1" spans="1:6" ht="49.5" customHeight="1" x14ac:dyDescent="0.15">
      <c r="A1" s="152" t="s">
        <v>92</v>
      </c>
      <c r="B1" s="152"/>
      <c r="C1" s="152"/>
      <c r="D1" s="152"/>
      <c r="E1" s="152"/>
      <c r="F1" s="152"/>
    </row>
    <row r="2" spans="1:6" ht="26.25" thickBot="1" x14ac:dyDescent="0.2">
      <c r="A2" s="3" t="s">
        <v>77</v>
      </c>
      <c r="B2" s="88"/>
      <c r="C2" s="87"/>
      <c r="D2" s="87"/>
      <c r="E2" s="69"/>
      <c r="F2" s="86" t="s">
        <v>91</v>
      </c>
    </row>
    <row r="3" spans="1:6" ht="25.5" customHeight="1" thickTop="1" x14ac:dyDescent="0.15">
      <c r="A3" s="82" t="s">
        <v>90</v>
      </c>
      <c r="B3" s="178" t="s">
        <v>176</v>
      </c>
      <c r="C3" s="179"/>
      <c r="D3" s="179"/>
      <c r="E3" s="179"/>
      <c r="F3" s="180"/>
    </row>
    <row r="4" spans="1:6" ht="25.5" customHeight="1" x14ac:dyDescent="0.15">
      <c r="A4" s="168" t="s">
        <v>89</v>
      </c>
      <c r="B4" s="181" t="s">
        <v>61</v>
      </c>
      <c r="C4" s="181" t="s">
        <v>60</v>
      </c>
      <c r="D4" s="79" t="s">
        <v>88</v>
      </c>
      <c r="E4" s="79" t="s">
        <v>62</v>
      </c>
      <c r="F4" s="81" t="s">
        <v>87</v>
      </c>
    </row>
    <row r="5" spans="1:6" ht="25.5" customHeight="1" x14ac:dyDescent="0.15">
      <c r="A5" s="168"/>
      <c r="B5" s="182"/>
      <c r="C5" s="183"/>
      <c r="D5" s="79" t="s">
        <v>86</v>
      </c>
      <c r="E5" s="79" t="s">
        <v>85</v>
      </c>
      <c r="F5" s="81" t="s">
        <v>84</v>
      </c>
    </row>
    <row r="6" spans="1:6" ht="39" customHeight="1" x14ac:dyDescent="0.15">
      <c r="A6" s="168"/>
      <c r="B6" s="85" t="s">
        <v>171</v>
      </c>
      <c r="C6" s="84" t="s">
        <v>172</v>
      </c>
      <c r="D6" s="74">
        <v>8050000</v>
      </c>
      <c r="E6" s="89">
        <v>7500000</v>
      </c>
      <c r="F6" s="80">
        <f>E6/D6</f>
        <v>0.93167701863354035</v>
      </c>
    </row>
    <row r="7" spans="1:6" ht="25.5" customHeight="1" x14ac:dyDescent="0.15">
      <c r="A7" s="168" t="s">
        <v>55</v>
      </c>
      <c r="B7" s="79" t="s">
        <v>83</v>
      </c>
      <c r="C7" s="118" t="s">
        <v>82</v>
      </c>
      <c r="D7" s="169" t="s">
        <v>81</v>
      </c>
      <c r="E7" s="170"/>
      <c r="F7" s="171"/>
    </row>
    <row r="8" spans="1:6" ht="25.5" customHeight="1" x14ac:dyDescent="0.15">
      <c r="A8" s="168"/>
      <c r="B8" s="83" t="s">
        <v>174</v>
      </c>
      <c r="C8" s="91" t="s">
        <v>180</v>
      </c>
      <c r="D8" s="172" t="s">
        <v>181</v>
      </c>
      <c r="E8" s="173"/>
      <c r="F8" s="174"/>
    </row>
    <row r="9" spans="1:6" ht="25.5" customHeight="1" x14ac:dyDescent="0.15">
      <c r="A9" s="117" t="s">
        <v>80</v>
      </c>
      <c r="B9" s="175" t="s">
        <v>79</v>
      </c>
      <c r="C9" s="176"/>
      <c r="D9" s="176"/>
      <c r="E9" s="176"/>
      <c r="F9" s="177"/>
    </row>
    <row r="10" spans="1:6" ht="25.5" customHeight="1" x14ac:dyDescent="0.15">
      <c r="A10" s="117" t="s">
        <v>78</v>
      </c>
      <c r="B10" s="175" t="s">
        <v>22</v>
      </c>
      <c r="C10" s="176"/>
      <c r="D10" s="176"/>
      <c r="E10" s="176"/>
      <c r="F10" s="177"/>
    </row>
    <row r="11" spans="1:6" ht="25.5" customHeight="1" thickBot="1" x14ac:dyDescent="0.2">
      <c r="A11" s="78" t="s">
        <v>76</v>
      </c>
      <c r="B11" s="165"/>
      <c r="C11" s="166"/>
      <c r="D11" s="166"/>
      <c r="E11" s="166"/>
      <c r="F11" s="167"/>
    </row>
    <row r="12" spans="1:6" ht="25.5" customHeight="1" thickTop="1" x14ac:dyDescent="0.15">
      <c r="A12" s="82" t="s">
        <v>90</v>
      </c>
      <c r="B12" s="178" t="s">
        <v>182</v>
      </c>
      <c r="C12" s="179"/>
      <c r="D12" s="179"/>
      <c r="E12" s="179"/>
      <c r="F12" s="180"/>
    </row>
    <row r="13" spans="1:6" ht="25.5" customHeight="1" x14ac:dyDescent="0.15">
      <c r="A13" s="168" t="s">
        <v>89</v>
      </c>
      <c r="B13" s="181" t="s">
        <v>61</v>
      </c>
      <c r="C13" s="181" t="s">
        <v>60</v>
      </c>
      <c r="D13" s="79" t="s">
        <v>88</v>
      </c>
      <c r="E13" s="79" t="s">
        <v>62</v>
      </c>
      <c r="F13" s="81" t="s">
        <v>87</v>
      </c>
    </row>
    <row r="14" spans="1:6" ht="25.5" customHeight="1" x14ac:dyDescent="0.15">
      <c r="A14" s="168"/>
      <c r="B14" s="182"/>
      <c r="C14" s="183"/>
      <c r="D14" s="79" t="s">
        <v>86</v>
      </c>
      <c r="E14" s="79" t="s">
        <v>85</v>
      </c>
      <c r="F14" s="81" t="s">
        <v>84</v>
      </c>
    </row>
    <row r="15" spans="1:6" ht="39" customHeight="1" x14ac:dyDescent="0.15">
      <c r="A15" s="168"/>
      <c r="B15" s="85" t="s">
        <v>195</v>
      </c>
      <c r="C15" s="84" t="s">
        <v>196</v>
      </c>
      <c r="D15" s="74">
        <v>1400000</v>
      </c>
      <c r="E15" s="89">
        <v>1320000</v>
      </c>
      <c r="F15" s="80">
        <f>E15/D15</f>
        <v>0.94285714285714284</v>
      </c>
    </row>
    <row r="16" spans="1:6" ht="25.5" customHeight="1" x14ac:dyDescent="0.15">
      <c r="A16" s="168" t="s">
        <v>55</v>
      </c>
      <c r="B16" s="79" t="s">
        <v>83</v>
      </c>
      <c r="C16" s="120" t="s">
        <v>82</v>
      </c>
      <c r="D16" s="169" t="s">
        <v>81</v>
      </c>
      <c r="E16" s="170"/>
      <c r="F16" s="171"/>
    </row>
    <row r="17" spans="1:6" ht="25.5" customHeight="1" x14ac:dyDescent="0.15">
      <c r="A17" s="168"/>
      <c r="B17" s="83" t="s">
        <v>199</v>
      </c>
      <c r="C17" s="91" t="s">
        <v>203</v>
      </c>
      <c r="D17" s="172" t="s">
        <v>205</v>
      </c>
      <c r="E17" s="173"/>
      <c r="F17" s="174"/>
    </row>
    <row r="18" spans="1:6" ht="25.5" customHeight="1" x14ac:dyDescent="0.15">
      <c r="A18" s="119" t="s">
        <v>80</v>
      </c>
      <c r="B18" s="175" t="s">
        <v>79</v>
      </c>
      <c r="C18" s="176"/>
      <c r="D18" s="176"/>
      <c r="E18" s="176"/>
      <c r="F18" s="177"/>
    </row>
    <row r="19" spans="1:6" ht="25.5" customHeight="1" x14ac:dyDescent="0.15">
      <c r="A19" s="119" t="s">
        <v>78</v>
      </c>
      <c r="B19" s="175" t="s">
        <v>22</v>
      </c>
      <c r="C19" s="176"/>
      <c r="D19" s="176"/>
      <c r="E19" s="176"/>
      <c r="F19" s="177"/>
    </row>
    <row r="20" spans="1:6" ht="25.5" customHeight="1" thickBot="1" x14ac:dyDescent="0.2">
      <c r="A20" s="78" t="s">
        <v>76</v>
      </c>
      <c r="B20" s="165"/>
      <c r="C20" s="166"/>
      <c r="D20" s="166"/>
      <c r="E20" s="166"/>
      <c r="F20" s="167"/>
    </row>
    <row r="21" spans="1:6" ht="25.5" customHeight="1" thickTop="1" x14ac:dyDescent="0.15">
      <c r="A21" s="82" t="s">
        <v>90</v>
      </c>
      <c r="B21" s="178" t="s">
        <v>182</v>
      </c>
      <c r="C21" s="179"/>
      <c r="D21" s="179"/>
      <c r="E21" s="179"/>
      <c r="F21" s="180"/>
    </row>
    <row r="22" spans="1:6" ht="25.5" customHeight="1" x14ac:dyDescent="0.15">
      <c r="A22" s="168" t="s">
        <v>89</v>
      </c>
      <c r="B22" s="181" t="s">
        <v>61</v>
      </c>
      <c r="C22" s="181" t="s">
        <v>60</v>
      </c>
      <c r="D22" s="79" t="s">
        <v>88</v>
      </c>
      <c r="E22" s="79" t="s">
        <v>62</v>
      </c>
      <c r="F22" s="81" t="s">
        <v>87</v>
      </c>
    </row>
    <row r="23" spans="1:6" ht="25.5" customHeight="1" x14ac:dyDescent="0.15">
      <c r="A23" s="168"/>
      <c r="B23" s="182"/>
      <c r="C23" s="183"/>
      <c r="D23" s="79" t="s">
        <v>86</v>
      </c>
      <c r="E23" s="79" t="s">
        <v>85</v>
      </c>
      <c r="F23" s="81" t="s">
        <v>84</v>
      </c>
    </row>
    <row r="24" spans="1:6" ht="39" customHeight="1" x14ac:dyDescent="0.15">
      <c r="A24" s="168"/>
      <c r="B24" s="85" t="s">
        <v>183</v>
      </c>
      <c r="C24" s="84" t="s">
        <v>184</v>
      </c>
      <c r="D24" s="74">
        <v>3500000</v>
      </c>
      <c r="E24" s="89">
        <v>3300000</v>
      </c>
      <c r="F24" s="80">
        <f>E24/D24</f>
        <v>0.94285714285714284</v>
      </c>
    </row>
    <row r="25" spans="1:6" ht="25.5" customHeight="1" x14ac:dyDescent="0.15">
      <c r="A25" s="168" t="s">
        <v>55</v>
      </c>
      <c r="B25" s="79" t="s">
        <v>83</v>
      </c>
      <c r="C25" s="131" t="s">
        <v>82</v>
      </c>
      <c r="D25" s="169" t="s">
        <v>81</v>
      </c>
      <c r="E25" s="170"/>
      <c r="F25" s="171"/>
    </row>
    <row r="26" spans="1:6" ht="25.5" customHeight="1" x14ac:dyDescent="0.15">
      <c r="A26" s="168"/>
      <c r="B26" s="83" t="s">
        <v>185</v>
      </c>
      <c r="C26" s="91" t="s">
        <v>186</v>
      </c>
      <c r="D26" s="172" t="s">
        <v>190</v>
      </c>
      <c r="E26" s="173"/>
      <c r="F26" s="174"/>
    </row>
    <row r="27" spans="1:6" ht="25.5" customHeight="1" x14ac:dyDescent="0.15">
      <c r="A27" s="130" t="s">
        <v>80</v>
      </c>
      <c r="B27" s="175" t="s">
        <v>79</v>
      </c>
      <c r="C27" s="176"/>
      <c r="D27" s="176"/>
      <c r="E27" s="176"/>
      <c r="F27" s="177"/>
    </row>
    <row r="28" spans="1:6" ht="25.5" customHeight="1" x14ac:dyDescent="0.15">
      <c r="A28" s="130" t="s">
        <v>78</v>
      </c>
      <c r="B28" s="175" t="s">
        <v>22</v>
      </c>
      <c r="C28" s="176"/>
      <c r="D28" s="176"/>
      <c r="E28" s="176"/>
      <c r="F28" s="177"/>
    </row>
    <row r="29" spans="1:6" ht="25.5" customHeight="1" thickBot="1" x14ac:dyDescent="0.2">
      <c r="A29" s="78" t="s">
        <v>76</v>
      </c>
      <c r="B29" s="165"/>
      <c r="C29" s="166"/>
      <c r="D29" s="166"/>
      <c r="E29" s="166"/>
      <c r="F29" s="167"/>
    </row>
    <row r="30" spans="1:6" ht="25.5" customHeight="1" thickTop="1" x14ac:dyDescent="0.15">
      <c r="A30" s="82" t="s">
        <v>90</v>
      </c>
      <c r="B30" s="178" t="s">
        <v>233</v>
      </c>
      <c r="C30" s="179"/>
      <c r="D30" s="179"/>
      <c r="E30" s="179"/>
      <c r="F30" s="180"/>
    </row>
    <row r="31" spans="1:6" ht="25.5" customHeight="1" x14ac:dyDescent="0.15">
      <c r="A31" s="168" t="s">
        <v>89</v>
      </c>
      <c r="B31" s="181" t="s">
        <v>61</v>
      </c>
      <c r="C31" s="181" t="s">
        <v>60</v>
      </c>
      <c r="D31" s="79" t="s">
        <v>88</v>
      </c>
      <c r="E31" s="79" t="s">
        <v>62</v>
      </c>
      <c r="F31" s="81" t="s">
        <v>87</v>
      </c>
    </row>
    <row r="32" spans="1:6" ht="25.5" customHeight="1" x14ac:dyDescent="0.15">
      <c r="A32" s="168"/>
      <c r="B32" s="182"/>
      <c r="C32" s="183"/>
      <c r="D32" s="79" t="s">
        <v>86</v>
      </c>
      <c r="E32" s="79" t="s">
        <v>85</v>
      </c>
      <c r="F32" s="81" t="s">
        <v>84</v>
      </c>
    </row>
    <row r="33" spans="1:6" ht="39" customHeight="1" x14ac:dyDescent="0.15">
      <c r="A33" s="168"/>
      <c r="B33" s="85" t="s">
        <v>234</v>
      </c>
      <c r="C33" s="84" t="s">
        <v>231</v>
      </c>
      <c r="D33" s="74">
        <v>10050000</v>
      </c>
      <c r="E33" s="89">
        <v>9045000</v>
      </c>
      <c r="F33" s="80">
        <f>E33/D33</f>
        <v>0.9</v>
      </c>
    </row>
    <row r="34" spans="1:6" ht="25.5" customHeight="1" x14ac:dyDescent="0.15">
      <c r="A34" s="168" t="s">
        <v>55</v>
      </c>
      <c r="B34" s="79" t="s">
        <v>83</v>
      </c>
      <c r="C34" s="131" t="s">
        <v>82</v>
      </c>
      <c r="D34" s="169" t="s">
        <v>81</v>
      </c>
      <c r="E34" s="170"/>
      <c r="F34" s="171"/>
    </row>
    <row r="35" spans="1:6" ht="25.5" customHeight="1" x14ac:dyDescent="0.15">
      <c r="A35" s="168"/>
      <c r="B35" s="83" t="s">
        <v>237</v>
      </c>
      <c r="C35" s="91" t="s">
        <v>238</v>
      </c>
      <c r="D35" s="172" t="s">
        <v>240</v>
      </c>
      <c r="E35" s="173"/>
      <c r="F35" s="174"/>
    </row>
    <row r="36" spans="1:6" ht="25.5" customHeight="1" x14ac:dyDescent="0.15">
      <c r="A36" s="130" t="s">
        <v>80</v>
      </c>
      <c r="B36" s="175" t="s">
        <v>79</v>
      </c>
      <c r="C36" s="176"/>
      <c r="D36" s="176"/>
      <c r="E36" s="176"/>
      <c r="F36" s="177"/>
    </row>
    <row r="37" spans="1:6" ht="25.5" customHeight="1" x14ac:dyDescent="0.15">
      <c r="A37" s="130" t="s">
        <v>78</v>
      </c>
      <c r="B37" s="175" t="s">
        <v>22</v>
      </c>
      <c r="C37" s="176"/>
      <c r="D37" s="176"/>
      <c r="E37" s="176"/>
      <c r="F37" s="177"/>
    </row>
    <row r="38" spans="1:6" ht="25.5" customHeight="1" thickBot="1" x14ac:dyDescent="0.2">
      <c r="A38" s="78" t="s">
        <v>76</v>
      </c>
      <c r="B38" s="165"/>
      <c r="C38" s="166"/>
      <c r="D38" s="166"/>
      <c r="E38" s="166"/>
      <c r="F38" s="167"/>
    </row>
    <row r="39" spans="1:6" ht="25.5" customHeight="1" thickTop="1" x14ac:dyDescent="0.15">
      <c r="A39" s="82" t="s">
        <v>90</v>
      </c>
      <c r="B39" s="178" t="s">
        <v>206</v>
      </c>
      <c r="C39" s="179"/>
      <c r="D39" s="179"/>
      <c r="E39" s="179"/>
      <c r="F39" s="180"/>
    </row>
    <row r="40" spans="1:6" ht="25.5" customHeight="1" x14ac:dyDescent="0.15">
      <c r="A40" s="168" t="s">
        <v>89</v>
      </c>
      <c r="B40" s="181" t="s">
        <v>61</v>
      </c>
      <c r="C40" s="181" t="s">
        <v>60</v>
      </c>
      <c r="D40" s="79" t="s">
        <v>88</v>
      </c>
      <c r="E40" s="79" t="s">
        <v>62</v>
      </c>
      <c r="F40" s="81" t="s">
        <v>87</v>
      </c>
    </row>
    <row r="41" spans="1:6" ht="25.5" customHeight="1" x14ac:dyDescent="0.15">
      <c r="A41" s="168"/>
      <c r="B41" s="182"/>
      <c r="C41" s="183"/>
      <c r="D41" s="79" t="s">
        <v>86</v>
      </c>
      <c r="E41" s="79" t="s">
        <v>85</v>
      </c>
      <c r="F41" s="81" t="s">
        <v>84</v>
      </c>
    </row>
    <row r="42" spans="1:6" ht="39" customHeight="1" x14ac:dyDescent="0.15">
      <c r="A42" s="168"/>
      <c r="B42" s="85" t="s">
        <v>208</v>
      </c>
      <c r="C42" s="84" t="s">
        <v>184</v>
      </c>
      <c r="D42" s="74">
        <v>3720000</v>
      </c>
      <c r="E42" s="89">
        <v>3720000</v>
      </c>
      <c r="F42" s="80">
        <f>E42/D42</f>
        <v>1</v>
      </c>
    </row>
    <row r="43" spans="1:6" ht="25.5" customHeight="1" x14ac:dyDescent="0.15">
      <c r="A43" s="168" t="s">
        <v>55</v>
      </c>
      <c r="B43" s="79" t="s">
        <v>83</v>
      </c>
      <c r="C43" s="131" t="s">
        <v>82</v>
      </c>
      <c r="D43" s="169" t="s">
        <v>81</v>
      </c>
      <c r="E43" s="170"/>
      <c r="F43" s="171"/>
    </row>
    <row r="44" spans="1:6" ht="25.5" customHeight="1" x14ac:dyDescent="0.15">
      <c r="A44" s="168"/>
      <c r="B44" s="83" t="s">
        <v>207</v>
      </c>
      <c r="C44" s="91" t="s">
        <v>210</v>
      </c>
      <c r="D44" s="172" t="s">
        <v>212</v>
      </c>
      <c r="E44" s="173"/>
      <c r="F44" s="174"/>
    </row>
    <row r="45" spans="1:6" ht="25.5" customHeight="1" x14ac:dyDescent="0.15">
      <c r="A45" s="130" t="s">
        <v>80</v>
      </c>
      <c r="B45" s="175" t="s">
        <v>79</v>
      </c>
      <c r="C45" s="176"/>
      <c r="D45" s="176"/>
      <c r="E45" s="176"/>
      <c r="F45" s="177"/>
    </row>
    <row r="46" spans="1:6" ht="25.5" customHeight="1" x14ac:dyDescent="0.15">
      <c r="A46" s="130" t="s">
        <v>78</v>
      </c>
      <c r="B46" s="175" t="s">
        <v>22</v>
      </c>
      <c r="C46" s="176"/>
      <c r="D46" s="176"/>
      <c r="E46" s="176"/>
      <c r="F46" s="177"/>
    </row>
    <row r="47" spans="1:6" ht="25.5" customHeight="1" thickBot="1" x14ac:dyDescent="0.2">
      <c r="A47" s="78" t="s">
        <v>76</v>
      </c>
      <c r="B47" s="165"/>
      <c r="C47" s="166"/>
      <c r="D47" s="166"/>
      <c r="E47" s="166"/>
      <c r="F47" s="167"/>
    </row>
    <row r="48" spans="1:6" ht="25.5" customHeight="1" thickTop="1" x14ac:dyDescent="0.15">
      <c r="A48" s="82" t="s">
        <v>90</v>
      </c>
      <c r="B48" s="178" t="s">
        <v>217</v>
      </c>
      <c r="C48" s="179"/>
      <c r="D48" s="179"/>
      <c r="E48" s="179"/>
      <c r="F48" s="180"/>
    </row>
    <row r="49" spans="1:6" ht="25.5" customHeight="1" x14ac:dyDescent="0.15">
      <c r="A49" s="168" t="s">
        <v>89</v>
      </c>
      <c r="B49" s="181" t="s">
        <v>61</v>
      </c>
      <c r="C49" s="181" t="s">
        <v>60</v>
      </c>
      <c r="D49" s="79" t="s">
        <v>88</v>
      </c>
      <c r="E49" s="79" t="s">
        <v>62</v>
      </c>
      <c r="F49" s="81" t="s">
        <v>87</v>
      </c>
    </row>
    <row r="50" spans="1:6" ht="25.5" customHeight="1" x14ac:dyDescent="0.15">
      <c r="A50" s="168"/>
      <c r="B50" s="182"/>
      <c r="C50" s="183"/>
      <c r="D50" s="79" t="s">
        <v>86</v>
      </c>
      <c r="E50" s="79" t="s">
        <v>85</v>
      </c>
      <c r="F50" s="81" t="s">
        <v>84</v>
      </c>
    </row>
    <row r="51" spans="1:6" ht="39" customHeight="1" x14ac:dyDescent="0.15">
      <c r="A51" s="168"/>
      <c r="B51" s="85" t="s">
        <v>219</v>
      </c>
      <c r="C51" s="84" t="s">
        <v>220</v>
      </c>
      <c r="D51" s="74">
        <v>400000</v>
      </c>
      <c r="E51" s="89">
        <v>282000</v>
      </c>
      <c r="F51" s="80">
        <f>E51/D51</f>
        <v>0.70499999999999996</v>
      </c>
    </row>
    <row r="52" spans="1:6" ht="25.5" customHeight="1" x14ac:dyDescent="0.15">
      <c r="A52" s="168" t="s">
        <v>55</v>
      </c>
      <c r="B52" s="79" t="s">
        <v>83</v>
      </c>
      <c r="C52" s="131" t="s">
        <v>82</v>
      </c>
      <c r="D52" s="169" t="s">
        <v>81</v>
      </c>
      <c r="E52" s="170"/>
      <c r="F52" s="171"/>
    </row>
    <row r="53" spans="1:6" ht="25.5" customHeight="1" x14ac:dyDescent="0.15">
      <c r="A53" s="168"/>
      <c r="B53" s="83" t="s">
        <v>222</v>
      </c>
      <c r="C53" s="91" t="s">
        <v>223</v>
      </c>
      <c r="D53" s="172" t="s">
        <v>225</v>
      </c>
      <c r="E53" s="173"/>
      <c r="F53" s="174"/>
    </row>
    <row r="54" spans="1:6" ht="25.5" customHeight="1" x14ac:dyDescent="0.15">
      <c r="A54" s="130" t="s">
        <v>80</v>
      </c>
      <c r="B54" s="175" t="s">
        <v>79</v>
      </c>
      <c r="C54" s="176"/>
      <c r="D54" s="176"/>
      <c r="E54" s="176"/>
      <c r="F54" s="177"/>
    </row>
    <row r="55" spans="1:6" ht="25.5" customHeight="1" x14ac:dyDescent="0.15">
      <c r="A55" s="130" t="s">
        <v>78</v>
      </c>
      <c r="B55" s="175" t="s">
        <v>22</v>
      </c>
      <c r="C55" s="176"/>
      <c r="D55" s="176"/>
      <c r="E55" s="176"/>
      <c r="F55" s="177"/>
    </row>
    <row r="56" spans="1:6" ht="25.5" customHeight="1" thickBot="1" x14ac:dyDescent="0.2">
      <c r="A56" s="78" t="s">
        <v>76</v>
      </c>
      <c r="B56" s="165"/>
      <c r="C56" s="166"/>
      <c r="D56" s="166"/>
      <c r="E56" s="166"/>
      <c r="F56" s="167"/>
    </row>
    <row r="57" spans="1:6" ht="25.5" customHeight="1" thickTop="1" x14ac:dyDescent="0.15">
      <c r="A57" s="82" t="s">
        <v>90</v>
      </c>
      <c r="B57" s="178" t="s">
        <v>246</v>
      </c>
      <c r="C57" s="179"/>
      <c r="D57" s="179"/>
      <c r="E57" s="179"/>
      <c r="F57" s="180"/>
    </row>
    <row r="58" spans="1:6" ht="25.5" customHeight="1" x14ac:dyDescent="0.15">
      <c r="A58" s="168" t="s">
        <v>89</v>
      </c>
      <c r="B58" s="181" t="s">
        <v>61</v>
      </c>
      <c r="C58" s="181" t="s">
        <v>60</v>
      </c>
      <c r="D58" s="79" t="s">
        <v>88</v>
      </c>
      <c r="E58" s="79" t="s">
        <v>62</v>
      </c>
      <c r="F58" s="81" t="s">
        <v>87</v>
      </c>
    </row>
    <row r="59" spans="1:6" ht="25.5" customHeight="1" x14ac:dyDescent="0.15">
      <c r="A59" s="168"/>
      <c r="B59" s="182"/>
      <c r="C59" s="183"/>
      <c r="D59" s="79" t="s">
        <v>86</v>
      </c>
      <c r="E59" s="79" t="s">
        <v>85</v>
      </c>
      <c r="F59" s="81" t="s">
        <v>84</v>
      </c>
    </row>
    <row r="60" spans="1:6" ht="39" customHeight="1" x14ac:dyDescent="0.15">
      <c r="A60" s="168"/>
      <c r="B60" s="85" t="s">
        <v>247</v>
      </c>
      <c r="C60" s="84" t="s">
        <v>249</v>
      </c>
      <c r="D60" s="74">
        <v>900000</v>
      </c>
      <c r="E60" s="89">
        <v>890000</v>
      </c>
      <c r="F60" s="80">
        <f>E60/D60</f>
        <v>0.98888888888888893</v>
      </c>
    </row>
    <row r="61" spans="1:6" ht="25.5" customHeight="1" x14ac:dyDescent="0.15">
      <c r="A61" s="168" t="s">
        <v>55</v>
      </c>
      <c r="B61" s="79" t="s">
        <v>83</v>
      </c>
      <c r="C61" s="133" t="s">
        <v>82</v>
      </c>
      <c r="D61" s="169" t="s">
        <v>81</v>
      </c>
      <c r="E61" s="170"/>
      <c r="F61" s="171"/>
    </row>
    <row r="62" spans="1:6" ht="25.5" customHeight="1" x14ac:dyDescent="0.15">
      <c r="A62" s="168"/>
      <c r="B62" s="83" t="s">
        <v>251</v>
      </c>
      <c r="C62" s="91" t="s">
        <v>252</v>
      </c>
      <c r="D62" s="172" t="s">
        <v>254</v>
      </c>
      <c r="E62" s="173"/>
      <c r="F62" s="174"/>
    </row>
    <row r="63" spans="1:6" ht="25.5" customHeight="1" x14ac:dyDescent="0.15">
      <c r="A63" s="132" t="s">
        <v>80</v>
      </c>
      <c r="B63" s="175" t="s">
        <v>79</v>
      </c>
      <c r="C63" s="176"/>
      <c r="D63" s="176"/>
      <c r="E63" s="176"/>
      <c r="F63" s="177"/>
    </row>
    <row r="64" spans="1:6" ht="25.5" customHeight="1" x14ac:dyDescent="0.15">
      <c r="A64" s="132" t="s">
        <v>78</v>
      </c>
      <c r="B64" s="175" t="s">
        <v>22</v>
      </c>
      <c r="C64" s="176"/>
      <c r="D64" s="176"/>
      <c r="E64" s="176"/>
      <c r="F64" s="177"/>
    </row>
    <row r="65" spans="1:6" ht="25.5" customHeight="1" thickBot="1" x14ac:dyDescent="0.2">
      <c r="A65" s="78" t="s">
        <v>76</v>
      </c>
      <c r="B65" s="165"/>
      <c r="C65" s="166"/>
      <c r="D65" s="166"/>
      <c r="E65" s="166"/>
      <c r="F65" s="167"/>
    </row>
    <row r="66" spans="1:6" ht="25.5" customHeight="1" thickTop="1" x14ac:dyDescent="0.15">
      <c r="A66" s="82" t="s">
        <v>90</v>
      </c>
      <c r="B66" s="178" t="s">
        <v>262</v>
      </c>
      <c r="C66" s="179"/>
      <c r="D66" s="179"/>
      <c r="E66" s="179"/>
      <c r="F66" s="180"/>
    </row>
    <row r="67" spans="1:6" ht="25.5" customHeight="1" x14ac:dyDescent="0.15">
      <c r="A67" s="168" t="s">
        <v>89</v>
      </c>
      <c r="B67" s="181" t="s">
        <v>61</v>
      </c>
      <c r="C67" s="181" t="s">
        <v>60</v>
      </c>
      <c r="D67" s="79" t="s">
        <v>88</v>
      </c>
      <c r="E67" s="79" t="s">
        <v>62</v>
      </c>
      <c r="F67" s="81" t="s">
        <v>87</v>
      </c>
    </row>
    <row r="68" spans="1:6" ht="25.5" customHeight="1" x14ac:dyDescent="0.15">
      <c r="A68" s="168"/>
      <c r="B68" s="182"/>
      <c r="C68" s="183"/>
      <c r="D68" s="79" t="s">
        <v>86</v>
      </c>
      <c r="E68" s="79" t="s">
        <v>85</v>
      </c>
      <c r="F68" s="81" t="s">
        <v>84</v>
      </c>
    </row>
    <row r="69" spans="1:6" ht="39" customHeight="1" x14ac:dyDescent="0.15">
      <c r="A69" s="168"/>
      <c r="B69" s="85" t="s">
        <v>264</v>
      </c>
      <c r="C69" s="84" t="s">
        <v>266</v>
      </c>
      <c r="D69" s="74">
        <v>1760000</v>
      </c>
      <c r="E69" s="89">
        <v>1475000</v>
      </c>
      <c r="F69" s="80">
        <f>E69/D69</f>
        <v>0.83806818181818177</v>
      </c>
    </row>
    <row r="70" spans="1:6" ht="25.5" customHeight="1" x14ac:dyDescent="0.15">
      <c r="A70" s="168" t="s">
        <v>55</v>
      </c>
      <c r="B70" s="79" t="s">
        <v>83</v>
      </c>
      <c r="C70" s="133" t="s">
        <v>82</v>
      </c>
      <c r="D70" s="169" t="s">
        <v>81</v>
      </c>
      <c r="E70" s="170"/>
      <c r="F70" s="171"/>
    </row>
    <row r="71" spans="1:6" ht="25.5" customHeight="1" x14ac:dyDescent="0.15">
      <c r="A71" s="168"/>
      <c r="B71" s="83" t="s">
        <v>267</v>
      </c>
      <c r="C71" s="91" t="s">
        <v>268</v>
      </c>
      <c r="D71" s="172" t="s">
        <v>270</v>
      </c>
      <c r="E71" s="173"/>
      <c r="F71" s="174"/>
    </row>
    <row r="72" spans="1:6" ht="25.5" customHeight="1" x14ac:dyDescent="0.15">
      <c r="A72" s="132" t="s">
        <v>80</v>
      </c>
      <c r="B72" s="175" t="s">
        <v>79</v>
      </c>
      <c r="C72" s="176"/>
      <c r="D72" s="176"/>
      <c r="E72" s="176"/>
      <c r="F72" s="177"/>
    </row>
    <row r="73" spans="1:6" ht="25.5" customHeight="1" x14ac:dyDescent="0.15">
      <c r="A73" s="132" t="s">
        <v>78</v>
      </c>
      <c r="B73" s="175" t="s">
        <v>22</v>
      </c>
      <c r="C73" s="176"/>
      <c r="D73" s="176"/>
      <c r="E73" s="176"/>
      <c r="F73" s="177"/>
    </row>
    <row r="74" spans="1:6" ht="25.5" customHeight="1" thickBot="1" x14ac:dyDescent="0.2">
      <c r="A74" s="78" t="s">
        <v>76</v>
      </c>
      <c r="B74" s="165"/>
      <c r="C74" s="166"/>
      <c r="D74" s="166"/>
      <c r="E74" s="166"/>
      <c r="F74" s="167"/>
    </row>
    <row r="75" spans="1:6" ht="25.5" customHeight="1" thickTop="1" x14ac:dyDescent="0.15">
      <c r="A75" s="82" t="s">
        <v>90</v>
      </c>
      <c r="B75" s="178" t="s">
        <v>273</v>
      </c>
      <c r="C75" s="179"/>
      <c r="D75" s="179"/>
      <c r="E75" s="179"/>
      <c r="F75" s="180"/>
    </row>
    <row r="76" spans="1:6" ht="25.5" customHeight="1" x14ac:dyDescent="0.15">
      <c r="A76" s="168" t="s">
        <v>89</v>
      </c>
      <c r="B76" s="181" t="s">
        <v>61</v>
      </c>
      <c r="C76" s="181" t="s">
        <v>60</v>
      </c>
      <c r="D76" s="79" t="s">
        <v>88</v>
      </c>
      <c r="E76" s="79" t="s">
        <v>62</v>
      </c>
      <c r="F76" s="81" t="s">
        <v>87</v>
      </c>
    </row>
    <row r="77" spans="1:6" ht="25.5" customHeight="1" x14ac:dyDescent="0.15">
      <c r="A77" s="168"/>
      <c r="B77" s="182"/>
      <c r="C77" s="183"/>
      <c r="D77" s="79" t="s">
        <v>86</v>
      </c>
      <c r="E77" s="79" t="s">
        <v>85</v>
      </c>
      <c r="F77" s="81" t="s">
        <v>84</v>
      </c>
    </row>
    <row r="78" spans="1:6" ht="39" customHeight="1" x14ac:dyDescent="0.15">
      <c r="A78" s="168"/>
      <c r="B78" s="85" t="s">
        <v>264</v>
      </c>
      <c r="C78" s="84" t="s">
        <v>274</v>
      </c>
      <c r="D78" s="74">
        <v>370000</v>
      </c>
      <c r="E78" s="89">
        <v>350000</v>
      </c>
      <c r="F78" s="80">
        <f>E78/D78</f>
        <v>0.94594594594594594</v>
      </c>
    </row>
    <row r="79" spans="1:6" ht="25.5" customHeight="1" x14ac:dyDescent="0.15">
      <c r="A79" s="168" t="s">
        <v>55</v>
      </c>
      <c r="B79" s="79" t="s">
        <v>83</v>
      </c>
      <c r="C79" s="133" t="s">
        <v>82</v>
      </c>
      <c r="D79" s="169" t="s">
        <v>81</v>
      </c>
      <c r="E79" s="170"/>
      <c r="F79" s="171"/>
    </row>
    <row r="80" spans="1:6" ht="25.5" customHeight="1" x14ac:dyDescent="0.15">
      <c r="A80" s="168"/>
      <c r="B80" s="83" t="s">
        <v>275</v>
      </c>
      <c r="C80" s="91" t="s">
        <v>276</v>
      </c>
      <c r="D80" s="172" t="s">
        <v>278</v>
      </c>
      <c r="E80" s="173"/>
      <c r="F80" s="174"/>
    </row>
    <row r="81" spans="1:6" ht="25.5" customHeight="1" x14ac:dyDescent="0.15">
      <c r="A81" s="132" t="s">
        <v>80</v>
      </c>
      <c r="B81" s="175" t="s">
        <v>79</v>
      </c>
      <c r="C81" s="176"/>
      <c r="D81" s="176"/>
      <c r="E81" s="176"/>
      <c r="F81" s="177"/>
    </row>
    <row r="82" spans="1:6" ht="25.5" customHeight="1" x14ac:dyDescent="0.15">
      <c r="A82" s="132" t="s">
        <v>78</v>
      </c>
      <c r="B82" s="175" t="s">
        <v>22</v>
      </c>
      <c r="C82" s="176"/>
      <c r="D82" s="176"/>
      <c r="E82" s="176"/>
      <c r="F82" s="177"/>
    </row>
    <row r="83" spans="1:6" ht="25.5" customHeight="1" thickBot="1" x14ac:dyDescent="0.2">
      <c r="A83" s="78" t="s">
        <v>76</v>
      </c>
      <c r="B83" s="165"/>
      <c r="C83" s="166"/>
      <c r="D83" s="166"/>
      <c r="E83" s="166"/>
      <c r="F83" s="167"/>
    </row>
    <row r="84" spans="1:6" ht="25.5" customHeight="1" thickTop="1" x14ac:dyDescent="0.15">
      <c r="A84" s="82" t="s">
        <v>90</v>
      </c>
      <c r="B84" s="178" t="s">
        <v>293</v>
      </c>
      <c r="C84" s="179"/>
      <c r="D84" s="179"/>
      <c r="E84" s="179"/>
      <c r="F84" s="180"/>
    </row>
    <row r="85" spans="1:6" ht="25.5" customHeight="1" x14ac:dyDescent="0.15">
      <c r="A85" s="168" t="s">
        <v>89</v>
      </c>
      <c r="B85" s="181" t="s">
        <v>61</v>
      </c>
      <c r="C85" s="181" t="s">
        <v>60</v>
      </c>
      <c r="D85" s="79" t="s">
        <v>88</v>
      </c>
      <c r="E85" s="79" t="s">
        <v>62</v>
      </c>
      <c r="F85" s="81" t="s">
        <v>87</v>
      </c>
    </row>
    <row r="86" spans="1:6" ht="25.5" customHeight="1" x14ac:dyDescent="0.15">
      <c r="A86" s="168"/>
      <c r="B86" s="182"/>
      <c r="C86" s="183"/>
      <c r="D86" s="79" t="s">
        <v>86</v>
      </c>
      <c r="E86" s="79" t="s">
        <v>85</v>
      </c>
      <c r="F86" s="81" t="s">
        <v>84</v>
      </c>
    </row>
    <row r="87" spans="1:6" ht="39" customHeight="1" x14ac:dyDescent="0.15">
      <c r="A87" s="168"/>
      <c r="B87" s="85" t="s">
        <v>280</v>
      </c>
      <c r="C87" s="84" t="s">
        <v>283</v>
      </c>
      <c r="D87" s="74">
        <v>2942000</v>
      </c>
      <c r="E87" s="89">
        <v>2802360</v>
      </c>
      <c r="F87" s="80">
        <f>E87/D87</f>
        <v>0.95253569000679805</v>
      </c>
    </row>
    <row r="88" spans="1:6" ht="25.5" customHeight="1" x14ac:dyDescent="0.15">
      <c r="A88" s="168" t="s">
        <v>55</v>
      </c>
      <c r="B88" s="79" t="s">
        <v>83</v>
      </c>
      <c r="C88" s="133" t="s">
        <v>82</v>
      </c>
      <c r="D88" s="169" t="s">
        <v>81</v>
      </c>
      <c r="E88" s="170"/>
      <c r="F88" s="171"/>
    </row>
    <row r="89" spans="1:6" ht="25.5" customHeight="1" x14ac:dyDescent="0.15">
      <c r="A89" s="168"/>
      <c r="B89" s="83" t="s">
        <v>284</v>
      </c>
      <c r="C89" s="91" t="s">
        <v>287</v>
      </c>
      <c r="D89" s="172" t="s">
        <v>286</v>
      </c>
      <c r="E89" s="173"/>
      <c r="F89" s="174"/>
    </row>
    <row r="90" spans="1:6" ht="25.5" customHeight="1" x14ac:dyDescent="0.15">
      <c r="A90" s="132" t="s">
        <v>80</v>
      </c>
      <c r="B90" s="175" t="s">
        <v>79</v>
      </c>
      <c r="C90" s="176"/>
      <c r="D90" s="176"/>
      <c r="E90" s="176"/>
      <c r="F90" s="177"/>
    </row>
    <row r="91" spans="1:6" ht="25.5" customHeight="1" x14ac:dyDescent="0.15">
      <c r="A91" s="132" t="s">
        <v>78</v>
      </c>
      <c r="B91" s="175" t="s">
        <v>22</v>
      </c>
      <c r="C91" s="176"/>
      <c r="D91" s="176"/>
      <c r="E91" s="176"/>
      <c r="F91" s="177"/>
    </row>
    <row r="92" spans="1:6" ht="25.5" customHeight="1" thickBot="1" x14ac:dyDescent="0.2">
      <c r="A92" s="78" t="s">
        <v>76</v>
      </c>
      <c r="B92" s="165"/>
      <c r="C92" s="166"/>
      <c r="D92" s="166"/>
      <c r="E92" s="166"/>
      <c r="F92" s="167"/>
    </row>
    <row r="93" spans="1:6" ht="14.25" thickTop="1" x14ac:dyDescent="0.15"/>
  </sheetData>
  <mergeCells count="101">
    <mergeCell ref="B47:F47"/>
    <mergeCell ref="B48:F48"/>
    <mergeCell ref="A49:A51"/>
    <mergeCell ref="B49:B50"/>
    <mergeCell ref="C49:C50"/>
    <mergeCell ref="B56:F56"/>
    <mergeCell ref="B30:F30"/>
    <mergeCell ref="A31:A33"/>
    <mergeCell ref="B31:B32"/>
    <mergeCell ref="C31:C32"/>
    <mergeCell ref="A34:A35"/>
    <mergeCell ref="D34:F34"/>
    <mergeCell ref="D35:F35"/>
    <mergeCell ref="B36:F36"/>
    <mergeCell ref="B37:F37"/>
    <mergeCell ref="B38:F38"/>
    <mergeCell ref="A52:A53"/>
    <mergeCell ref="D52:F52"/>
    <mergeCell ref="D53:F53"/>
    <mergeCell ref="B54:F54"/>
    <mergeCell ref="B55:F55"/>
    <mergeCell ref="B39:F39"/>
    <mergeCell ref="A40:A42"/>
    <mergeCell ref="B40:B41"/>
    <mergeCell ref="C40:C41"/>
    <mergeCell ref="A43:A44"/>
    <mergeCell ref="D43:F43"/>
    <mergeCell ref="D44:F44"/>
    <mergeCell ref="B45:F45"/>
    <mergeCell ref="B46:F46"/>
    <mergeCell ref="D16:F16"/>
    <mergeCell ref="D17:F17"/>
    <mergeCell ref="B18:F18"/>
    <mergeCell ref="B19:F19"/>
    <mergeCell ref="B27:F27"/>
    <mergeCell ref="B28:F28"/>
    <mergeCell ref="B29:F29"/>
    <mergeCell ref="B21:F21"/>
    <mergeCell ref="A22:A24"/>
    <mergeCell ref="B22:B23"/>
    <mergeCell ref="C22:C23"/>
    <mergeCell ref="A25:A26"/>
    <mergeCell ref="D25:F25"/>
    <mergeCell ref="D26:F26"/>
    <mergeCell ref="B57:F57"/>
    <mergeCell ref="A58:A60"/>
    <mergeCell ref="B58:B59"/>
    <mergeCell ref="C58:C59"/>
    <mergeCell ref="A61:A62"/>
    <mergeCell ref="D61:F61"/>
    <mergeCell ref="D62:F62"/>
    <mergeCell ref="A1:F1"/>
    <mergeCell ref="B3:F3"/>
    <mergeCell ref="A4:A6"/>
    <mergeCell ref="B4:B5"/>
    <mergeCell ref="C4:C5"/>
    <mergeCell ref="A7:A8"/>
    <mergeCell ref="D7:F7"/>
    <mergeCell ref="D8:F8"/>
    <mergeCell ref="B9:F9"/>
    <mergeCell ref="B10:F10"/>
    <mergeCell ref="B11:F11"/>
    <mergeCell ref="B12:F12"/>
    <mergeCell ref="A13:A15"/>
    <mergeCell ref="B13:B14"/>
    <mergeCell ref="C13:C14"/>
    <mergeCell ref="B20:F20"/>
    <mergeCell ref="A16:A17"/>
    <mergeCell ref="A70:A71"/>
    <mergeCell ref="D70:F70"/>
    <mergeCell ref="D71:F71"/>
    <mergeCell ref="B72:F72"/>
    <mergeCell ref="B73:F73"/>
    <mergeCell ref="B63:F63"/>
    <mergeCell ref="B64:F64"/>
    <mergeCell ref="B65:F65"/>
    <mergeCell ref="B66:F66"/>
    <mergeCell ref="A67:A69"/>
    <mergeCell ref="B67:B68"/>
    <mergeCell ref="C67:C68"/>
    <mergeCell ref="A79:A80"/>
    <mergeCell ref="D79:F79"/>
    <mergeCell ref="D80:F80"/>
    <mergeCell ref="B81:F81"/>
    <mergeCell ref="B82:F82"/>
    <mergeCell ref="B74:F74"/>
    <mergeCell ref="B75:F75"/>
    <mergeCell ref="A76:A78"/>
    <mergeCell ref="B76:B77"/>
    <mergeCell ref="C76:C77"/>
    <mergeCell ref="B92:F92"/>
    <mergeCell ref="A88:A89"/>
    <mergeCell ref="D88:F88"/>
    <mergeCell ref="D89:F89"/>
    <mergeCell ref="B90:F90"/>
    <mergeCell ref="B91:F91"/>
    <mergeCell ref="B83:F83"/>
    <mergeCell ref="B84:F84"/>
    <mergeCell ref="A85:A87"/>
    <mergeCell ref="B85:B86"/>
    <mergeCell ref="C85:C86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2019-06-12T04:31:39Z</dcterms:modified>
</cp:coreProperties>
</file>