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20\10.계약관련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52511"/>
</workbook>
</file>

<file path=xl/calcChain.xml><?xml version="1.0" encoding="utf-8"?>
<calcChain xmlns="http://schemas.openxmlformats.org/spreadsheetml/2006/main">
  <c r="F26" i="9" l="1"/>
  <c r="F16" i="9"/>
  <c r="F6" i="9" l="1"/>
  <c r="C19" i="8"/>
  <c r="C12" i="8"/>
  <c r="C5" i="8" l="1"/>
  <c r="F5" i="6" l="1"/>
  <c r="F6" i="6"/>
  <c r="F7" i="6"/>
  <c r="F8" i="6"/>
  <c r="F9" i="6"/>
  <c r="F10" i="6"/>
  <c r="F14" i="6"/>
  <c r="F4" i="6"/>
  <c r="C14" i="5" l="1"/>
  <c r="C13" i="5"/>
  <c r="C11" i="5"/>
  <c r="C7" i="5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<sst xmlns="http://schemas.openxmlformats.org/spreadsheetml/2006/main" count="377" uniqueCount="204">
  <si>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</si>
  <si>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</si>
  <si>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</si>
  <si>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</si>
  <si>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</si>
  <si>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</si>
  <si>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</si>
  <si>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</si>
  <si>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</si>
  <si>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</si>
  <si>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</si>
  <si>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</si>
  <si>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</si>
  <si>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</si>
  <si>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</si>
  <si>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</si>
  <si>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</si>
  <si>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</si>
  <si>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</si>
  <si>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</si>
  <si>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</si>
  <si>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</si>
  <si>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</si>
  <si>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</si>
  <si>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</si>
  <si>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</si>
  <si>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</si>
  <si>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</si>
  <si>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</si>
  <si>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</si>
  <si>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</si>
  <si>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</si>
  <si>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</si>
  <si>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</si>
  <si>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</si>
  <si>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</si>
  <si>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</si>
  <si>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</si>
  <si>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</si>
  <si>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</si>
  <si>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</si>
  <si>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</si>
  <si>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</si>
  <si>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</si>
  <si>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</si>
  <si>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</si>
  <si>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</si>
  <si>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</si>
  <si>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</si>
  <si>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</si>
  <si>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</si>
  <si>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</si>
  <si>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</si>
  <si>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</si>
  <si>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</si>
  <si>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</si>
  <si>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</si>
  <si>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</si>
  <si>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</si>
  <si>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</si>
  <si>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</si>
  <si>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</si>
  <si>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</si>
  <si>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</si>
  <si>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</si>
  <si>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</si>
  <si>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</si>
  <si>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</si>
  <si>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</si>
  <si>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</si>
  <si>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</si>
  <si>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</si>
  <si>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</si>
  <si>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</si>
  <si>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</si>
  <si>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</si>
  <si>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</si>
  <si>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</si>
  <si>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</si>
  <si>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</si>
  <si>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</si>
  <si>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</si>
  <si>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</si>
  <si>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</si>
  <si>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</si>
  <si>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</si>
  <si>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</si>
  <si>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</si>
  <si>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</si>
  <si>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</si>
  <si>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</si>
  <si>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</si>
  <si>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</si>
  <si>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</si>
  <si>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</si>
  <si>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</si>
  <si>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</si>
  <si>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</si>
  <si>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</si>
  <si>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</si>
  <si>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</si>
  <si>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</si>
  <si>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</si>
  <si>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</si>
  <si>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</si>
  <si>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 없음 -</t>
    <phoneticPr fontId="4" type="noConversion"/>
  </si>
  <si>
    <t>- 해당사항없음 -</t>
    <phoneticPr fontId="4" type="noConversion"/>
  </si>
  <si>
    <t>- 해당사항 없음-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</si>
  <si>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</si>
  <si>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</si>
  <si>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</si>
  <si>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</si>
  <si>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</si>
  <si>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</si>
  <si>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주식회사 사나푸드</t>
    <phoneticPr fontId="27" type="noConversion"/>
  </si>
  <si>
    <t>(연중)방과후아카데미 귀가차량</t>
    <phoneticPr fontId="4" type="noConversion"/>
  </si>
  <si>
    <t>㈜서울이라인</t>
    <phoneticPr fontId="27" type="noConversion"/>
  </si>
  <si>
    <t>(연중)업무용 사무기기(복합기) 임대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</si>
  <si>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</si>
  <si>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</si>
  <si>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>사회복지법인 미래재단</t>
    <phoneticPr fontId="27" type="noConversion"/>
  </si>
  <si>
    <t>㈜도솔방재</t>
  </si>
  <si>
    <t xml:space="preserve">(연중)소방안전관리 업무대행 </t>
    <phoneticPr fontId="4" type="noConversion"/>
  </si>
  <si>
    <t>(연중)인터넷망 사용신청(3차)</t>
    <phoneticPr fontId="4" type="noConversion"/>
  </si>
  <si>
    <t>(연중)인터넷 전화 사용신청(4차)</t>
    <phoneticPr fontId="4" type="noConversion"/>
  </si>
  <si>
    <t>케이티</t>
    <phoneticPr fontId="4" type="noConversion"/>
  </si>
  <si>
    <t>2020.01.01.</t>
  </si>
  <si>
    <t>2020.01.01.</t>
    <phoneticPr fontId="4" type="noConversion"/>
  </si>
  <si>
    <t>2020.12.31.</t>
  </si>
  <si>
    <t>2020.12.31.</t>
    <phoneticPr fontId="4" type="noConversion"/>
  </si>
  <si>
    <t>2019.12.20.</t>
    <phoneticPr fontId="4" type="noConversion"/>
  </si>
  <si>
    <t>2019.12.20.</t>
    <phoneticPr fontId="4" type="noConversion"/>
  </si>
  <si>
    <t>2019.12.27.</t>
    <phoneticPr fontId="4" type="noConversion"/>
  </si>
  <si>
    <t>2019.12.23.</t>
    <phoneticPr fontId="4" type="noConversion"/>
  </si>
  <si>
    <t>2019.12.26.</t>
    <phoneticPr fontId="4" type="noConversion"/>
  </si>
  <si>
    <t>2019.12.30.</t>
    <phoneticPr fontId="4" type="noConversion"/>
  </si>
  <si>
    <t>2019.12.23.</t>
    <phoneticPr fontId="4" type="noConversion"/>
  </si>
  <si>
    <t>분당서현청소년수련관</t>
  </si>
  <si>
    <t>분당서현청소년수련관</t>
    <phoneticPr fontId="4" type="noConversion"/>
  </si>
  <si>
    <t>(연중)인터넷망 사용신청(3차)</t>
  </si>
  <si>
    <t>(연중)인터넷 전화 사용신청(4차)</t>
  </si>
  <si>
    <t xml:space="preserve">(연중)소방안전관리 업무대행 </t>
  </si>
  <si>
    <t>(연중)보안시스템 유지관리</t>
  </si>
  <si>
    <t>(연중)승강기 유지관리</t>
  </si>
  <si>
    <t>(연중)위생설비 임대</t>
  </si>
  <si>
    <t>(연중)방과후아카데미 복합기 임대</t>
  </si>
  <si>
    <t>(연중)방과후아카데미 위탁급식</t>
  </si>
  <si>
    <t>(연중)시설관리용역</t>
  </si>
  <si>
    <t>(연중)방과후아카데미 귀가차량</t>
  </si>
  <si>
    <t>(연중)업무용 사무기기(복합기) 임대</t>
  </si>
  <si>
    <t>케이티</t>
  </si>
  <si>
    <t>오티스엘리베이터</t>
  </si>
  <si>
    <t>코웨이㈜</t>
  </si>
  <si>
    <t>신도종합서비스</t>
  </si>
  <si>
    <t>주식회사 사나푸드</t>
  </si>
  <si>
    <t>사회복지법인 미래재단</t>
  </si>
  <si>
    <t>㈜서울이라인</t>
  </si>
  <si>
    <t>2020년</t>
    <phoneticPr fontId="4" type="noConversion"/>
  </si>
  <si>
    <t>2020년</t>
    <phoneticPr fontId="4" type="noConversion"/>
  </si>
  <si>
    <t xml:space="preserve">2020년 </t>
    <phoneticPr fontId="4" type="noConversion"/>
  </si>
  <si>
    <t>휴관으로 급식 미제공</t>
    <phoneticPr fontId="4" type="noConversion"/>
  </si>
  <si>
    <t>해당없음</t>
    <phoneticPr fontId="4" type="noConversion"/>
  </si>
  <si>
    <t>미운영</t>
    <phoneticPr fontId="4" type="noConversion"/>
  </si>
  <si>
    <t>5월</t>
    <phoneticPr fontId="4" type="noConversion"/>
  </si>
  <si>
    <t>2020.04.30.</t>
    <phoneticPr fontId="4" type="noConversion"/>
  </si>
  <si>
    <t>2020.04.30</t>
    <phoneticPr fontId="4" type="noConversion"/>
  </si>
  <si>
    <t>씽크대 설치 공사</t>
    <phoneticPr fontId="4" type="noConversion"/>
  </si>
  <si>
    <t>2020.04.16.</t>
    <phoneticPr fontId="4" type="noConversion"/>
  </si>
  <si>
    <t>2020.04.17.~18.</t>
    <phoneticPr fontId="4" type="noConversion"/>
  </si>
  <si>
    <t>2020.04.18.</t>
    <phoneticPr fontId="4" type="noConversion"/>
  </si>
  <si>
    <t>수의 1인 견적</t>
    <phoneticPr fontId="4" type="noConversion"/>
  </si>
  <si>
    <t>일반</t>
    <phoneticPr fontId="4" type="noConversion"/>
  </si>
  <si>
    <t>소액수의</t>
    <phoneticPr fontId="4" type="noConversion"/>
  </si>
  <si>
    <t>제일종합인테리어</t>
    <phoneticPr fontId="4" type="noConversion"/>
  </si>
  <si>
    <t>성남시 중원구 광명로205, 1층</t>
    <phoneticPr fontId="4" type="noConversion"/>
  </si>
  <si>
    <t>2020.04.26.</t>
    <phoneticPr fontId="4" type="noConversion"/>
  </si>
  <si>
    <t>㈜세준전력기술</t>
    <phoneticPr fontId="4" type="noConversion"/>
  </si>
  <si>
    <t>용인시 처인구 이동면 사미곡로 80-3</t>
    <phoneticPr fontId="4" type="noConversion"/>
  </si>
  <si>
    <t>2020년 조경수목 및 병해충 방제관리</t>
    <phoneticPr fontId="4" type="noConversion"/>
  </si>
  <si>
    <t>2020.04.29.</t>
    <phoneticPr fontId="4" type="noConversion"/>
  </si>
  <si>
    <t>2020.05.01.~10.31.</t>
    <phoneticPr fontId="4" type="noConversion"/>
  </si>
  <si>
    <t>2020.10.31.</t>
    <phoneticPr fontId="4" type="noConversion"/>
  </si>
  <si>
    <t>강서농원</t>
    <phoneticPr fontId="4" type="noConversion"/>
  </si>
  <si>
    <t>경기도 성남시 중원구 마지로385</t>
    <phoneticPr fontId="4" type="noConversion"/>
  </si>
  <si>
    <t>씽크대 설치 공사</t>
    <phoneticPr fontId="4" type="noConversion"/>
  </si>
  <si>
    <t>제일종합인테리어</t>
    <phoneticPr fontId="4" type="noConversion"/>
  </si>
  <si>
    <t>신동식</t>
    <phoneticPr fontId="4" type="noConversion"/>
  </si>
  <si>
    <t>경기도 성남시 중원구 광명로205, 1층</t>
    <phoneticPr fontId="4" type="noConversion"/>
  </si>
  <si>
    <t>지방자치를 당사자로 하는 계약에 관한 법률 시행령 제25조1항에 의한 수의계약</t>
    <phoneticPr fontId="4" type="noConversion"/>
  </si>
  <si>
    <t>분당서현청손녀수련관</t>
    <phoneticPr fontId="4" type="noConversion"/>
  </si>
  <si>
    <t>전기실 계기용변압변류기 긴급교체 공사</t>
    <phoneticPr fontId="4" type="noConversion"/>
  </si>
  <si>
    <t>전기실 계기용변압변류기 긴급교체 공사</t>
    <phoneticPr fontId="4" type="noConversion"/>
  </si>
  <si>
    <t>2020.04.26.</t>
    <phoneticPr fontId="4" type="noConversion"/>
  </si>
  <si>
    <t>㈜세준전력기술</t>
    <phoneticPr fontId="4" type="noConversion"/>
  </si>
  <si>
    <t>정미선</t>
    <phoneticPr fontId="4" type="noConversion"/>
  </si>
  <si>
    <t>경기도 용인시 처인구 이동면 사미곡로 80-3</t>
    <phoneticPr fontId="4" type="noConversion"/>
  </si>
  <si>
    <t>2020.04.29.</t>
    <phoneticPr fontId="4" type="noConversion"/>
  </si>
  <si>
    <t>2020.05.06.~10.31.</t>
    <phoneticPr fontId="4" type="noConversion"/>
  </si>
  <si>
    <t>2020. 냉동기 세관 및 정비 공사</t>
    <phoneticPr fontId="4" type="noConversion"/>
  </si>
  <si>
    <t>건축</t>
  </si>
  <si>
    <t>수의</t>
  </si>
  <si>
    <t>분당서현청소년수련관</t>
    <phoneticPr fontId="4" type="noConversion"/>
  </si>
  <si>
    <t>차경섭</t>
    <phoneticPr fontId="4" type="noConversion"/>
  </si>
  <si>
    <t>031-729-9412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</si>
</sst>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#,###,###"/>
  </numFmts>
  <fonts count="2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176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179" fontId="20" fillId="3" borderId="13" xfId="0" applyNumberFormat="1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3" fontId="17" fillId="0" borderId="5" xfId="0" applyNumberFormat="1" applyFont="1" applyBorder="1" applyAlignment="1">
      <alignment horizontal="right" vertical="center" shrinkToFit="1"/>
    </xf>
    <xf numFmtId="3" fontId="17" fillId="0" borderId="20" xfId="0" applyNumberFormat="1" applyFont="1" applyBorder="1" applyAlignment="1">
      <alignment horizontal="right" vertical="center" shrinkToFit="1"/>
    </xf>
    <xf numFmtId="0" fontId="17" fillId="0" borderId="20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20" fillId="0" borderId="35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41" fontId="20" fillId="0" borderId="36" xfId="1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45" xfId="0" applyNumberFormat="1" applyFont="1" applyFill="1" applyBorder="1" applyAlignment="1" applyProtection="1">
      <alignment horizontal="center" vertical="center"/>
    </xf>
    <xf numFmtId="0" fontId="24" fillId="0" borderId="47" xfId="0" applyNumberFormat="1" applyFont="1" applyFill="1" applyBorder="1" applyAlignment="1" applyProtection="1">
      <alignment horizontal="center" vertical="center"/>
    </xf>
    <xf numFmtId="177" fontId="8" fillId="0" borderId="48" xfId="0" quotePrefix="1" applyNumberFormat="1" applyFont="1" applyBorder="1" applyAlignment="1">
      <alignment horizontal="center" vertical="center" shrinkToFit="1"/>
    </xf>
    <xf numFmtId="178" fontId="9" fillId="0" borderId="48" xfId="0" applyNumberFormat="1" applyFont="1" applyFill="1" applyBorder="1" applyAlignment="1" applyProtection="1">
      <alignment horizontal="center" vertical="center"/>
    </xf>
    <xf numFmtId="0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178" fontId="24" fillId="0" borderId="23" xfId="0" applyNumberFormat="1" applyFont="1" applyFill="1" applyBorder="1" applyAlignment="1">
      <alignment horizontal="center" vertical="center"/>
    </xf>
    <xf numFmtId="177" fontId="8" fillId="0" borderId="23" xfId="0" applyNumberFormat="1" applyFont="1" applyFill="1" applyBorder="1" applyAlignment="1">
      <alignment horizontal="center" vertical="center"/>
    </xf>
    <xf numFmtId="177" fontId="8" fillId="0" borderId="24" xfId="0" applyNumberFormat="1" applyFont="1" applyFill="1" applyBorder="1" applyAlignment="1">
      <alignment horizontal="left" vertical="center" shrinkToFit="1"/>
    </xf>
    <xf numFmtId="177" fontId="8" fillId="0" borderId="25" xfId="0" applyNumberFormat="1" applyFont="1" applyFill="1" applyBorder="1" applyAlignment="1">
      <alignment horizontal="left" vertical="center" shrinkToFit="1"/>
    </xf>
    <xf numFmtId="177" fontId="8" fillId="0" borderId="26" xfId="0" applyNumberFormat="1" applyFont="1" applyFill="1" applyBorder="1" applyAlignment="1">
      <alignment horizontal="left" vertical="center" shrinkToFit="1"/>
    </xf>
    <xf numFmtId="177" fontId="8" fillId="0" borderId="27" xfId="0" applyNumberFormat="1" applyFont="1" applyFill="1" applyBorder="1" applyAlignment="1">
      <alignment horizontal="center" vertical="center"/>
    </xf>
    <xf numFmtId="177" fontId="8" fillId="0" borderId="28" xfId="0" applyNumberFormat="1" applyFont="1" applyFill="1" applyBorder="1" applyAlignment="1">
      <alignment horizontal="left" vertical="center" shrinkToFit="1"/>
    </xf>
    <xf numFmtId="49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 wrapText="1"/>
    </xf>
    <xf numFmtId="0" fontId="0" fillId="0" borderId="31" xfId="0" applyNumberFormat="1" applyFont="1" applyFill="1" applyBorder="1" applyAlignment="1" applyProtection="1">
      <alignment horizontal="center" vertical="center"/>
    </xf>
    <xf numFmtId="0" fontId="0" fillId="0" borderId="32" xfId="0" quotePrefix="1" applyNumberFormat="1" applyFont="1" applyFill="1" applyBorder="1" applyAlignment="1" applyProtection="1">
      <alignment horizontal="center" vertical="center"/>
    </xf>
    <xf numFmtId="0" fontId="0" fillId="0" borderId="32" xfId="0" applyNumberFormat="1" applyFont="1" applyFill="1" applyBorder="1" applyAlignment="1" applyProtection="1">
      <alignment horizontal="center" vertical="center"/>
    </xf>
    <xf numFmtId="0" fontId="0" fillId="0" borderId="32" xfId="0" quotePrefix="1" applyNumberFormat="1" applyFont="1" applyFill="1" applyBorder="1" applyAlignment="1" applyProtection="1">
      <alignment horizontal="left" vertical="center"/>
    </xf>
    <xf numFmtId="0" fontId="0" fillId="0" borderId="33" xfId="0" applyNumberFormat="1" applyFont="1" applyFill="1" applyBorder="1" applyAlignment="1" applyProtection="1">
      <alignment horizontal="center" vertical="center"/>
    </xf>
    <xf numFmtId="0" fontId="9" fillId="0" borderId="32" xfId="0" quotePrefix="1" applyNumberFormat="1" applyFont="1" applyFill="1" applyBorder="1" applyAlignment="1" applyProtection="1">
      <alignment horizontal="center" vertical="center"/>
    </xf>
    <xf numFmtId="0" fontId="0" fillId="0" borderId="35" xfId="0" applyNumberFormat="1" applyFont="1" applyFill="1" applyBorder="1" applyAlignment="1" applyProtection="1"/>
    <xf numFmtId="0" fontId="0" fillId="0" borderId="36" xfId="0" quotePrefix="1" applyNumberFormat="1" applyFont="1" applyFill="1" applyBorder="1" applyAlignment="1" applyProtection="1">
      <alignment horizontal="center" vertical="center"/>
    </xf>
    <xf numFmtId="0" fontId="0" fillId="0" borderId="36" xfId="0" applyNumberFormat="1" applyFont="1" applyFill="1" applyBorder="1" applyAlignment="1" applyProtection="1">
      <alignment horizontal="center" vertical="center"/>
    </xf>
    <xf numFmtId="0" fontId="0" fillId="0" borderId="36" xfId="0" quotePrefix="1" applyNumberFormat="1" applyFont="1" applyFill="1" applyBorder="1" applyAlignment="1" applyProtection="1">
      <alignment horizontal="left" vertical="center"/>
    </xf>
    <xf numFmtId="0" fontId="0" fillId="0" borderId="36" xfId="0" applyNumberFormat="1" applyFont="1" applyFill="1" applyBorder="1" applyAlignment="1" applyProtection="1">
      <alignment vertical="center"/>
    </xf>
    <xf numFmtId="0" fontId="0" fillId="0" borderId="36" xfId="0" applyNumberFormat="1" applyFont="1" applyFill="1" applyBorder="1" applyAlignment="1" applyProtection="1"/>
    <xf numFmtId="0" fontId="0" fillId="0" borderId="37" xfId="0" applyNumberFormat="1" applyFont="1" applyFill="1" applyBorder="1" applyAlignment="1" applyProtection="1"/>
    <xf numFmtId="0" fontId="9" fillId="0" borderId="36" xfId="0" quotePrefix="1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8" fontId="24" fillId="0" borderId="27" xfId="0" applyNumberFormat="1" applyFont="1" applyFill="1" applyBorder="1" applyAlignment="1">
      <alignment horizontal="center" vertical="center"/>
    </xf>
    <xf numFmtId="0" fontId="20" fillId="0" borderId="36" xfId="0" quotePrefix="1" applyFont="1" applyFill="1" applyBorder="1" applyAlignment="1">
      <alignment horizontal="center" vertical="center"/>
    </xf>
    <xf numFmtId="41" fontId="9" fillId="0" borderId="48" xfId="1" applyFont="1" applyFill="1" applyBorder="1" applyAlignment="1" applyProtection="1">
      <alignment horizontal="center" vertical="center"/>
    </xf>
    <xf numFmtId="177" fontId="26" fillId="0" borderId="34" xfId="0" applyNumberFormat="1" applyFont="1" applyFill="1" applyBorder="1" applyAlignment="1">
      <alignment horizontal="center" vertical="center"/>
    </xf>
    <xf numFmtId="178" fontId="8" fillId="0" borderId="23" xfId="0" applyNumberFormat="1" applyFont="1" applyFill="1" applyBorder="1" applyAlignment="1">
      <alignment horizontal="center" vertical="center"/>
    </xf>
    <xf numFmtId="38" fontId="24" fillId="0" borderId="23" xfId="2" applyNumberFormat="1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left" vertical="center"/>
    </xf>
    <xf numFmtId="177" fontId="8" fillId="0" borderId="25" xfId="0" applyNumberFormat="1" applyFont="1" applyFill="1" applyBorder="1" applyAlignment="1">
      <alignment horizontal="left" vertical="center" wrapText="1" shrinkToFit="1"/>
    </xf>
    <xf numFmtId="178" fontId="8" fillId="0" borderId="27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6" xfId="0" quotePrefix="1" applyFont="1" applyFill="1" applyBorder="1" applyAlignment="1">
      <alignment horizontal="center" vertical="center" wrapText="1"/>
    </xf>
    <xf numFmtId="176" fontId="3" fillId="0" borderId="36" xfId="1" applyNumberFormat="1" applyFont="1" applyFill="1" applyBorder="1" applyAlignment="1">
      <alignment horizontal="center" vertical="center"/>
    </xf>
    <xf numFmtId="41" fontId="3" fillId="0" borderId="36" xfId="1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6" xfId="0" quotePrefix="1" applyFont="1" applyBorder="1" applyAlignment="1">
      <alignment horizontal="center" vertical="center" wrapText="1"/>
    </xf>
    <xf numFmtId="41" fontId="3" fillId="0" borderId="36" xfId="1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24" fillId="0" borderId="49" xfId="11" applyFont="1" applyFill="1" applyBorder="1" applyAlignment="1">
      <alignment horizontal="center" vertical="center" shrinkToFit="1"/>
    </xf>
    <xf numFmtId="180" fontId="8" fillId="0" borderId="49" xfId="12" applyNumberFormat="1" applyFont="1" applyFill="1" applyBorder="1" applyAlignment="1">
      <alignment vertical="center" wrapText="1"/>
    </xf>
    <xf numFmtId="0" fontId="24" fillId="0" borderId="50" xfId="11" applyFont="1" applyFill="1" applyBorder="1" applyAlignment="1">
      <alignment horizontal="center" vertical="center" shrinkToFit="1"/>
    </xf>
    <xf numFmtId="180" fontId="8" fillId="0" borderId="50" xfId="12" applyNumberFormat="1" applyFont="1" applyFill="1" applyBorder="1" applyAlignment="1">
      <alignment vertical="center" wrapText="1"/>
    </xf>
    <xf numFmtId="49" fontId="8" fillId="4" borderId="51" xfId="0" applyNumberFormat="1" applyFont="1" applyFill="1" applyBorder="1" applyAlignment="1" applyProtection="1">
      <alignment horizontal="center" vertical="center"/>
    </xf>
    <xf numFmtId="0" fontId="8" fillId="4" borderId="52" xfId="0" applyNumberFormat="1" applyFont="1" applyFill="1" applyBorder="1" applyAlignment="1" applyProtection="1">
      <alignment horizontal="center" vertical="center"/>
    </xf>
    <xf numFmtId="49" fontId="8" fillId="4" borderId="53" xfId="0" applyNumberFormat="1" applyFont="1" applyFill="1" applyBorder="1" applyAlignment="1" applyProtection="1">
      <alignment horizontal="center" vertical="center"/>
    </xf>
    <xf numFmtId="0" fontId="8" fillId="4" borderId="54" xfId="0" applyNumberFormat="1" applyFont="1" applyFill="1" applyBorder="1" applyAlignment="1" applyProtection="1">
      <alignment horizontal="center" vertical="center"/>
    </xf>
    <xf numFmtId="49" fontId="8" fillId="4" borderId="55" xfId="0" applyNumberFormat="1" applyFont="1" applyFill="1" applyBorder="1" applyAlignment="1" applyProtection="1">
      <alignment horizontal="center" vertical="center"/>
    </xf>
    <xf numFmtId="49" fontId="8" fillId="4" borderId="56" xfId="0" applyNumberFormat="1" applyFont="1" applyFill="1" applyBorder="1" applyAlignment="1" applyProtection="1">
      <alignment horizontal="center" vertical="center"/>
    </xf>
    <xf numFmtId="0" fontId="8" fillId="4" borderId="57" xfId="0" applyNumberFormat="1" applyFont="1" applyFill="1" applyBorder="1" applyAlignment="1" applyProtection="1">
      <alignment horizontal="center" vertical="center"/>
    </xf>
    <xf numFmtId="49" fontId="8" fillId="4" borderId="58" xfId="0" applyNumberFormat="1" applyFont="1" applyFill="1" applyBorder="1" applyAlignment="1" applyProtection="1">
      <alignment horizontal="center" vertical="center"/>
    </xf>
    <xf numFmtId="49" fontId="8" fillId="4" borderId="59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13" xfId="0" applyNumberFormat="1" applyFont="1" applyFill="1" applyBorder="1" applyAlignment="1" applyProtection="1">
      <alignment horizontal="center" vertical="center" shrinkToFit="1"/>
    </xf>
    <xf numFmtId="49" fontId="8" fillId="4" borderId="58" xfId="0" applyNumberFormat="1" applyFont="1" applyFill="1" applyBorder="1" applyAlignment="1" applyProtection="1">
      <alignment horizontal="center" vertical="center" shrinkToFit="1"/>
    </xf>
    <xf numFmtId="49" fontId="8" fillId="4" borderId="51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8" fillId="4" borderId="58" xfId="1" applyFont="1" applyFill="1" applyBorder="1" applyAlignment="1" applyProtection="1">
      <alignment horizontal="center" vertical="center"/>
    </xf>
    <xf numFmtId="41" fontId="8" fillId="4" borderId="51" xfId="1" applyFont="1" applyFill="1" applyBorder="1" applyAlignment="1" applyProtection="1">
      <alignment horizontal="center" vertical="center"/>
    </xf>
    <xf numFmtId="49" fontId="8" fillId="4" borderId="55" xfId="0" applyNumberFormat="1" applyFont="1" applyFill="1" applyBorder="1" applyAlignment="1" applyProtection="1">
      <alignment horizontal="center" vertical="center" shrinkToFit="1"/>
    </xf>
    <xf numFmtId="41" fontId="8" fillId="4" borderId="55" xfId="1" applyFont="1" applyFill="1" applyBorder="1" applyAlignment="1" applyProtection="1">
      <alignment horizontal="center" vertical="center"/>
    </xf>
    <xf numFmtId="41" fontId="8" fillId="4" borderId="60" xfId="1" applyFont="1" applyFill="1" applyBorder="1" applyAlignment="1" applyProtection="1">
      <alignment horizontal="center" vertical="center"/>
    </xf>
    <xf numFmtId="177" fontId="8" fillId="0" borderId="24" xfId="0" applyNumberFormat="1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7" fillId="0" borderId="16" xfId="0" quotePrefix="1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9" xfId="0" quotePrefix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49" fontId="8" fillId="2" borderId="40" xfId="0" applyNumberFormat="1" applyFont="1" applyFill="1" applyBorder="1" applyAlignment="1" applyProtection="1">
      <alignment horizontal="center" vertical="center"/>
    </xf>
    <xf numFmtId="49" fontId="8" fillId="2" borderId="41" xfId="0" applyNumberFormat="1" applyFont="1" applyFill="1" applyBorder="1" applyAlignment="1" applyProtection="1">
      <alignment horizontal="center" vertical="center"/>
    </xf>
    <xf numFmtId="49" fontId="8" fillId="2" borderId="42" xfId="0" applyNumberFormat="1" applyFont="1" applyFill="1" applyBorder="1" applyAlignment="1" applyProtection="1">
      <alignment horizontal="center" vertical="center"/>
    </xf>
    <xf numFmtId="49" fontId="8" fillId="2" borderId="46" xfId="0" applyNumberFormat="1" applyFont="1" applyFill="1" applyBorder="1" applyAlignment="1" applyProtection="1">
      <alignment horizontal="center" vertical="center"/>
    </xf>
    <xf numFmtId="49" fontId="8" fillId="2" borderId="39" xfId="0" applyNumberFormat="1" applyFont="1" applyFill="1" applyBorder="1" applyAlignment="1" applyProtection="1">
      <alignment horizontal="center" vertical="center"/>
    </xf>
    <xf numFmtId="49" fontId="8" fillId="2" borderId="44" xfId="0" applyNumberFormat="1" applyFont="1" applyFill="1" applyBorder="1" applyAlignment="1" applyProtection="1">
      <alignment horizontal="center" vertical="center"/>
    </xf>
    <xf numFmtId="0" fontId="8" fillId="2" borderId="38" xfId="0" applyNumberFormat="1" applyFont="1" applyFill="1" applyBorder="1" applyAlignment="1" applyProtection="1">
      <alignment horizontal="center" vertical="center"/>
    </xf>
    <xf numFmtId="0" fontId="8" fillId="2" borderId="43" xfId="0" applyNumberFormat="1" applyFont="1" applyFill="1" applyBorder="1" applyAlignment="1" applyProtection="1">
      <alignment horizontal="center" vertical="center"/>
    </xf>
    <xf numFmtId="0" fontId="12" fillId="0" borderId="61" xfId="0" applyFont="1" applyBorder="1" applyAlignment="1">
      <alignment horizontal="justify" vertical="center" wrapText="1"/>
    </xf>
    <xf numFmtId="0" fontId="12" fillId="0" borderId="62" xfId="0" applyFont="1" applyBorder="1" applyAlignment="1">
      <alignment horizontal="justify" vertical="center" wrapText="1"/>
    </xf>
    <xf numFmtId="0" fontId="12" fillId="0" borderId="63" xfId="0" applyFont="1" applyBorder="1" applyAlignment="1">
      <alignment horizontal="justify" vertical="center" wrapText="1"/>
    </xf>
    <xf numFmtId="0" fontId="20" fillId="3" borderId="13" xfId="0" applyFont="1" applyFill="1" applyBorder="1" applyAlignment="1">
      <alignment horizontal="center" vertical="center" shrinkToFit="1"/>
    </xf>
    <xf numFmtId="0" fontId="20" fillId="0" borderId="36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2"/>
    <cellStyle name="표준 2 2" xfId="1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activeCell="C16" sqref="C16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38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34" t="s">
        <v>67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24.75" customHeight="1" thickBot="1">
      <c r="A2" s="82" t="s">
        <v>68</v>
      </c>
      <c r="B2" s="83" t="s">
        <v>48</v>
      </c>
      <c r="C2" s="83" t="s">
        <v>69</v>
      </c>
      <c r="D2" s="83" t="s">
        <v>70</v>
      </c>
      <c r="E2" s="83" t="s">
        <v>71</v>
      </c>
      <c r="F2" s="83" t="s">
        <v>72</v>
      </c>
      <c r="G2" s="83" t="s">
        <v>73</v>
      </c>
      <c r="H2" s="83" t="s">
        <v>74</v>
      </c>
      <c r="I2" s="84" t="s">
        <v>49</v>
      </c>
      <c r="J2" s="84" t="s">
        <v>75</v>
      </c>
      <c r="K2" s="84" t="s">
        <v>76</v>
      </c>
      <c r="L2" s="85" t="s">
        <v>1</v>
      </c>
    </row>
    <row r="3" spans="1:12" ht="24.75" customHeight="1" thickTop="1" thickBot="1">
      <c r="A3" s="96" t="s">
        <v>157</v>
      </c>
      <c r="B3" s="97" t="s">
        <v>163</v>
      </c>
      <c r="C3" s="98" t="s">
        <v>107</v>
      </c>
      <c r="D3" s="97"/>
      <c r="E3" s="98"/>
      <c r="F3" s="99"/>
      <c r="G3" s="97"/>
      <c r="H3" s="100"/>
      <c r="I3" s="44"/>
      <c r="J3" s="44"/>
      <c r="K3" s="44"/>
      <c r="L3" s="101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H26" sqref="H26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36" t="s">
        <v>94</v>
      </c>
      <c r="B1" s="136"/>
      <c r="C1" s="136"/>
      <c r="D1" s="136"/>
      <c r="E1" s="136"/>
      <c r="F1" s="136"/>
      <c r="G1" s="136"/>
      <c r="H1" s="136"/>
      <c r="I1" s="136"/>
    </row>
    <row r="2" spans="1:9" ht="26.25" thickBot="1">
      <c r="A2" s="137"/>
      <c r="B2" s="137"/>
      <c r="C2" s="39"/>
      <c r="D2" s="39"/>
      <c r="E2" s="39"/>
      <c r="F2" s="39"/>
      <c r="G2" s="39"/>
      <c r="H2" s="39"/>
      <c r="I2" s="48" t="s">
        <v>3</v>
      </c>
    </row>
    <row r="3" spans="1:9" ht="26.25" customHeight="1">
      <c r="A3" s="168" t="s">
        <v>4</v>
      </c>
      <c r="B3" s="166" t="s">
        <v>5</v>
      </c>
      <c r="C3" s="166" t="s">
        <v>77</v>
      </c>
      <c r="D3" s="166" t="s">
        <v>96</v>
      </c>
      <c r="E3" s="162" t="s">
        <v>99</v>
      </c>
      <c r="F3" s="163"/>
      <c r="G3" s="162" t="s">
        <v>100</v>
      </c>
      <c r="H3" s="163"/>
      <c r="I3" s="164" t="s">
        <v>95</v>
      </c>
    </row>
    <row r="4" spans="1:9" ht="28.5" customHeight="1" thickBot="1">
      <c r="A4" s="169"/>
      <c r="B4" s="167"/>
      <c r="C4" s="167"/>
      <c r="D4" s="167"/>
      <c r="E4" s="51" t="s">
        <v>97</v>
      </c>
      <c r="F4" s="51" t="s">
        <v>98</v>
      </c>
      <c r="G4" s="51" t="s">
        <v>97</v>
      </c>
      <c r="H4" s="51" t="s">
        <v>98</v>
      </c>
      <c r="I4" s="165"/>
    </row>
    <row r="5" spans="1:9" ht="28.5" customHeight="1" thickTop="1" thickBot="1">
      <c r="A5" s="52"/>
      <c r="B5" s="53" t="s">
        <v>106</v>
      </c>
      <c r="C5" s="54"/>
      <c r="D5" s="54"/>
      <c r="E5" s="88"/>
      <c r="F5" s="54"/>
      <c r="G5" s="88"/>
      <c r="H5" s="54"/>
      <c r="I5" s="89"/>
    </row>
    <row r="6" spans="1:9">
      <c r="C6" s="49"/>
      <c r="D6" s="49"/>
      <c r="E6" s="49"/>
      <c r="F6" s="49"/>
      <c r="G6" s="49"/>
      <c r="H6" s="49"/>
      <c r="I6" s="50"/>
    </row>
    <row r="7" spans="1:9">
      <c r="A7" s="2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B3" sqref="B3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9" ht="26.25" thickBot="1">
      <c r="A1" s="135" t="s">
        <v>85</v>
      </c>
      <c r="B1" s="135"/>
      <c r="C1" s="135"/>
      <c r="D1" s="135"/>
      <c r="E1" s="135"/>
      <c r="F1" s="135"/>
      <c r="G1" s="135"/>
      <c r="H1" s="135"/>
      <c r="I1" s="135"/>
    </row>
    <row r="2" spans="1:9" ht="24.75" thickBot="1">
      <c r="A2" s="21" t="s">
        <v>47</v>
      </c>
      <c r="B2" s="22" t="s">
        <v>48</v>
      </c>
      <c r="C2" s="23" t="s">
        <v>64</v>
      </c>
      <c r="D2" s="23" t="s">
        <v>0</v>
      </c>
      <c r="E2" s="24" t="s">
        <v>65</v>
      </c>
      <c r="F2" s="23" t="s">
        <v>49</v>
      </c>
      <c r="G2" s="23" t="s">
        <v>50</v>
      </c>
      <c r="H2" s="23" t="s">
        <v>51</v>
      </c>
      <c r="I2" s="25" t="s">
        <v>1</v>
      </c>
    </row>
    <row r="3" spans="1:9" ht="25.5" customHeight="1" thickTop="1" thickBot="1">
      <c r="A3" s="102" t="s">
        <v>158</v>
      </c>
      <c r="B3" s="103" t="s">
        <v>163</v>
      </c>
      <c r="C3" s="104" t="s">
        <v>107</v>
      </c>
      <c r="D3" s="103"/>
      <c r="E3" s="105"/>
      <c r="F3" s="103"/>
      <c r="G3" s="103"/>
      <c r="H3" s="103"/>
      <c r="I3" s="106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K19" sqref="K1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75"/>
    <col min="11" max="11" width="11.6640625" style="9" customWidth="1"/>
    <col min="12" max="12" width="11.33203125" style="8" bestFit="1" customWidth="1"/>
  </cols>
  <sheetData>
    <row r="1" spans="1:13" ht="26.25" thickBot="1">
      <c r="A1" s="135" t="s">
        <v>91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ht="27" customHeight="1" thickBot="1">
      <c r="A2" s="21" t="s">
        <v>47</v>
      </c>
      <c r="B2" s="22" t="s">
        <v>48</v>
      </c>
      <c r="C2" s="23" t="s">
        <v>90</v>
      </c>
      <c r="D2" s="23" t="s">
        <v>89</v>
      </c>
      <c r="E2" s="23" t="s">
        <v>0</v>
      </c>
      <c r="F2" s="22" t="s">
        <v>101</v>
      </c>
      <c r="G2" s="22" t="s">
        <v>88</v>
      </c>
      <c r="H2" s="22" t="s">
        <v>87</v>
      </c>
      <c r="I2" s="22" t="s">
        <v>86</v>
      </c>
      <c r="J2" s="173" t="s">
        <v>49</v>
      </c>
      <c r="K2" s="23" t="s">
        <v>50</v>
      </c>
      <c r="L2" s="23" t="s">
        <v>51</v>
      </c>
      <c r="M2" s="25" t="s">
        <v>1</v>
      </c>
    </row>
    <row r="3" spans="1:13" ht="27" customHeight="1" thickTop="1" thickBot="1">
      <c r="A3" s="41" t="s">
        <v>159</v>
      </c>
      <c r="B3" s="42" t="s">
        <v>163</v>
      </c>
      <c r="C3" s="87" t="s">
        <v>198</v>
      </c>
      <c r="D3" s="44" t="s">
        <v>199</v>
      </c>
      <c r="E3" s="44" t="s">
        <v>200</v>
      </c>
      <c r="F3" s="45">
        <v>3400</v>
      </c>
      <c r="G3" s="45">
        <v>0</v>
      </c>
      <c r="H3" s="45">
        <v>0</v>
      </c>
      <c r="I3" s="45">
        <v>3400</v>
      </c>
      <c r="J3" s="174" t="s">
        <v>201</v>
      </c>
      <c r="K3" s="43" t="s">
        <v>202</v>
      </c>
      <c r="L3" s="43" t="s">
        <v>203</v>
      </c>
      <c r="M3" s="46"/>
    </row>
  </sheetData>
  <mergeCells count="1">
    <mergeCell ref="A1:M1"/>
  </mergeCells>
  <phoneticPr fontId="4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36" t="s">
        <v>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26.25" thickBot="1">
      <c r="A2" s="137"/>
      <c r="B2" s="137"/>
      <c r="C2" s="39"/>
      <c r="D2" s="39"/>
      <c r="E2" s="39"/>
      <c r="F2" s="58"/>
      <c r="G2" s="58"/>
      <c r="H2" s="58"/>
      <c r="I2" s="58"/>
      <c r="J2" s="138" t="s">
        <v>3</v>
      </c>
      <c r="K2" s="138"/>
    </row>
    <row r="3" spans="1:11" ht="22.5" customHeight="1" thickBot="1">
      <c r="A3" s="55" t="s">
        <v>4</v>
      </c>
      <c r="B3" s="56" t="s">
        <v>5</v>
      </c>
      <c r="C3" s="56" t="s">
        <v>0</v>
      </c>
      <c r="D3" s="56" t="s">
        <v>6</v>
      </c>
      <c r="E3" s="56" t="s">
        <v>7</v>
      </c>
      <c r="F3" s="56" t="s">
        <v>8</v>
      </c>
      <c r="G3" s="56" t="s">
        <v>9</v>
      </c>
      <c r="H3" s="56" t="s">
        <v>10</v>
      </c>
      <c r="I3" s="56" t="s">
        <v>11</v>
      </c>
      <c r="J3" s="56" t="s">
        <v>12</v>
      </c>
      <c r="K3" s="57" t="s">
        <v>1</v>
      </c>
    </row>
    <row r="4" spans="1:11" ht="26.25" customHeight="1" thickTop="1" thickBot="1">
      <c r="A4" s="74"/>
      <c r="B4" s="81" t="s">
        <v>105</v>
      </c>
      <c r="C4" s="75"/>
      <c r="D4" s="76"/>
      <c r="E4" s="76"/>
      <c r="F4" s="77"/>
      <c r="G4" s="78"/>
      <c r="H4" s="79"/>
      <c r="I4" s="79"/>
      <c r="J4" s="79"/>
      <c r="K4" s="80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36" t="s">
        <v>23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26.25" thickBot="1">
      <c r="A2" s="137"/>
      <c r="B2" s="137"/>
      <c r="C2" s="39"/>
      <c r="D2" s="39"/>
      <c r="E2" s="39"/>
      <c r="F2" s="58"/>
      <c r="G2" s="58"/>
      <c r="H2" s="58"/>
      <c r="I2" s="58"/>
      <c r="J2" s="138" t="s">
        <v>3</v>
      </c>
      <c r="K2" s="138"/>
    </row>
    <row r="3" spans="1:11" ht="22.5" customHeight="1" thickBot="1">
      <c r="A3" s="55" t="s">
        <v>4</v>
      </c>
      <c r="B3" s="56" t="s">
        <v>5</v>
      </c>
      <c r="C3" s="56" t="s">
        <v>0</v>
      </c>
      <c r="D3" s="56" t="s">
        <v>8</v>
      </c>
      <c r="E3" s="56" t="s">
        <v>24</v>
      </c>
      <c r="F3" s="56" t="s">
        <v>20</v>
      </c>
      <c r="G3" s="56" t="s">
        <v>25</v>
      </c>
      <c r="H3" s="56" t="s">
        <v>28</v>
      </c>
      <c r="I3" s="56" t="s">
        <v>26</v>
      </c>
      <c r="J3" s="56" t="s">
        <v>27</v>
      </c>
      <c r="K3" s="57" t="s">
        <v>1</v>
      </c>
    </row>
    <row r="4" spans="1:11" ht="26.25" customHeight="1" thickTop="1" thickBot="1">
      <c r="A4" s="68"/>
      <c r="B4" s="73" t="s">
        <v>104</v>
      </c>
      <c r="C4" s="69"/>
      <c r="D4" s="70"/>
      <c r="E4" s="70"/>
      <c r="F4" s="71"/>
      <c r="G4" s="70"/>
      <c r="H4" s="70"/>
      <c r="I4" s="70"/>
      <c r="J4" s="70"/>
      <c r="K4" s="72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D9" sqref="D9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36" t="s">
        <v>13</v>
      </c>
      <c r="B1" s="136"/>
      <c r="C1" s="136"/>
      <c r="D1" s="136"/>
      <c r="E1" s="136"/>
      <c r="F1" s="136"/>
      <c r="G1" s="136"/>
      <c r="H1" s="136"/>
      <c r="I1" s="136"/>
    </row>
    <row r="2" spans="1:9" ht="26.25" thickBot="1">
      <c r="A2" s="47"/>
      <c r="B2" s="47"/>
      <c r="C2" s="39"/>
      <c r="D2" s="39"/>
      <c r="E2" s="39"/>
      <c r="F2" s="58"/>
      <c r="G2" s="58"/>
      <c r="H2" s="138" t="s">
        <v>3</v>
      </c>
      <c r="I2" s="138"/>
    </row>
    <row r="3" spans="1:9" ht="29.25" customHeight="1" thickBot="1">
      <c r="A3" s="66" t="s">
        <v>5</v>
      </c>
      <c r="B3" s="56" t="s">
        <v>30</v>
      </c>
      <c r="C3" s="56" t="s">
        <v>14</v>
      </c>
      <c r="D3" s="56" t="s">
        <v>15</v>
      </c>
      <c r="E3" s="56" t="s">
        <v>16</v>
      </c>
      <c r="F3" s="56" t="s">
        <v>17</v>
      </c>
      <c r="G3" s="67" t="s">
        <v>66</v>
      </c>
      <c r="H3" s="56" t="s">
        <v>29</v>
      </c>
      <c r="I3" s="57" t="s">
        <v>18</v>
      </c>
    </row>
    <row r="4" spans="1:9" ht="29.25" customHeight="1" thickTop="1">
      <c r="A4" s="62" t="s">
        <v>123</v>
      </c>
      <c r="B4" s="107" t="s">
        <v>125</v>
      </c>
      <c r="C4" s="108">
        <v>6895680</v>
      </c>
      <c r="D4" s="91" t="s">
        <v>130</v>
      </c>
      <c r="E4" s="59" t="s">
        <v>126</v>
      </c>
      <c r="F4" s="60" t="s">
        <v>128</v>
      </c>
      <c r="G4" s="60" t="s">
        <v>164</v>
      </c>
      <c r="H4" s="60" t="s">
        <v>165</v>
      </c>
      <c r="I4" s="61"/>
    </row>
    <row r="5" spans="1:9" ht="29.25" customHeight="1">
      <c r="A5" s="62" t="s">
        <v>124</v>
      </c>
      <c r="B5" s="107" t="s">
        <v>125</v>
      </c>
      <c r="C5" s="108">
        <v>3000000</v>
      </c>
      <c r="D5" s="91" t="s">
        <v>131</v>
      </c>
      <c r="E5" s="59" t="s">
        <v>127</v>
      </c>
      <c r="F5" s="60" t="s">
        <v>129</v>
      </c>
      <c r="G5" s="60" t="s">
        <v>164</v>
      </c>
      <c r="H5" s="60" t="s">
        <v>165</v>
      </c>
      <c r="I5" s="61"/>
    </row>
    <row r="6" spans="1:9" ht="29.25" customHeight="1">
      <c r="A6" s="62" t="s">
        <v>122</v>
      </c>
      <c r="B6" s="107" t="s">
        <v>121</v>
      </c>
      <c r="C6" s="108">
        <v>2160000</v>
      </c>
      <c r="D6" s="91" t="s">
        <v>132</v>
      </c>
      <c r="E6" s="59" t="s">
        <v>127</v>
      </c>
      <c r="F6" s="60" t="s">
        <v>129</v>
      </c>
      <c r="G6" s="60" t="s">
        <v>164</v>
      </c>
      <c r="H6" s="60" t="s">
        <v>165</v>
      </c>
      <c r="I6" s="61"/>
    </row>
    <row r="7" spans="1:9" ht="29.25" customHeight="1">
      <c r="A7" s="62" t="s">
        <v>102</v>
      </c>
      <c r="B7" s="107" t="s">
        <v>109</v>
      </c>
      <c r="C7" s="108">
        <f>(38500*12)+(242000*12)</f>
        <v>3366000</v>
      </c>
      <c r="D7" s="91" t="s">
        <v>132</v>
      </c>
      <c r="E7" s="59" t="s">
        <v>127</v>
      </c>
      <c r="F7" s="60" t="s">
        <v>129</v>
      </c>
      <c r="G7" s="60" t="s">
        <v>164</v>
      </c>
      <c r="H7" s="60" t="s">
        <v>165</v>
      </c>
      <c r="I7" s="61"/>
    </row>
    <row r="8" spans="1:9" ht="29.25" customHeight="1">
      <c r="A8" s="62" t="s">
        <v>108</v>
      </c>
      <c r="B8" s="107" t="s">
        <v>110</v>
      </c>
      <c r="C8" s="108">
        <v>3234000</v>
      </c>
      <c r="D8" s="91" t="s">
        <v>132</v>
      </c>
      <c r="E8" s="59" t="s">
        <v>127</v>
      </c>
      <c r="F8" s="60" t="s">
        <v>129</v>
      </c>
      <c r="G8" s="60" t="s">
        <v>164</v>
      </c>
      <c r="H8" s="60" t="s">
        <v>165</v>
      </c>
      <c r="I8" s="61"/>
    </row>
    <row r="9" spans="1:9" ht="29.25" customHeight="1">
      <c r="A9" s="62" t="s">
        <v>118</v>
      </c>
      <c r="B9" s="107" t="s">
        <v>111</v>
      </c>
      <c r="C9" s="108">
        <v>10576440</v>
      </c>
      <c r="D9" s="91" t="s">
        <v>132</v>
      </c>
      <c r="E9" s="59" t="s">
        <v>127</v>
      </c>
      <c r="F9" s="60" t="s">
        <v>129</v>
      </c>
      <c r="G9" s="60" t="s">
        <v>164</v>
      </c>
      <c r="H9" s="60" t="s">
        <v>165</v>
      </c>
      <c r="I9" s="61"/>
    </row>
    <row r="10" spans="1:9" ht="29.25" customHeight="1">
      <c r="A10" s="62" t="s">
        <v>119</v>
      </c>
      <c r="B10" s="107" t="s">
        <v>112</v>
      </c>
      <c r="C10" s="108">
        <v>1620000</v>
      </c>
      <c r="D10" s="91" t="s">
        <v>133</v>
      </c>
      <c r="E10" s="59" t="s">
        <v>127</v>
      </c>
      <c r="F10" s="60" t="s">
        <v>129</v>
      </c>
      <c r="G10" s="60" t="s">
        <v>164</v>
      </c>
      <c r="H10" s="60" t="s">
        <v>165</v>
      </c>
      <c r="I10" s="92"/>
    </row>
    <row r="11" spans="1:9" ht="29.25" customHeight="1">
      <c r="A11" s="62" t="s">
        <v>113</v>
      </c>
      <c r="B11" s="107" t="s">
        <v>114</v>
      </c>
      <c r="C11" s="108">
        <f>4300*6780</f>
        <v>29154000</v>
      </c>
      <c r="D11" s="91" t="s">
        <v>134</v>
      </c>
      <c r="E11" s="59" t="s">
        <v>127</v>
      </c>
      <c r="F11" s="60" t="s">
        <v>129</v>
      </c>
      <c r="G11" s="60" t="s">
        <v>161</v>
      </c>
      <c r="H11" s="60" t="s">
        <v>161</v>
      </c>
      <c r="I11" s="130" t="s">
        <v>162</v>
      </c>
    </row>
    <row r="12" spans="1:9" ht="29.25" customHeight="1">
      <c r="A12" s="93" t="s">
        <v>103</v>
      </c>
      <c r="B12" s="107" t="s">
        <v>120</v>
      </c>
      <c r="C12" s="108">
        <v>276565750</v>
      </c>
      <c r="D12" s="90" t="s">
        <v>135</v>
      </c>
      <c r="E12" s="59" t="s">
        <v>127</v>
      </c>
      <c r="F12" s="60" t="s">
        <v>129</v>
      </c>
      <c r="G12" s="60" t="s">
        <v>164</v>
      </c>
      <c r="H12" s="60" t="s">
        <v>165</v>
      </c>
      <c r="I12" s="61"/>
    </row>
    <row r="13" spans="1:9" ht="29.25" customHeight="1">
      <c r="A13" s="62" t="s">
        <v>115</v>
      </c>
      <c r="B13" s="107" t="s">
        <v>116</v>
      </c>
      <c r="C13" s="108">
        <f>48000*226</f>
        <v>10848000</v>
      </c>
      <c r="D13" s="91" t="s">
        <v>134</v>
      </c>
      <c r="E13" s="59" t="s">
        <v>127</v>
      </c>
      <c r="F13" s="60" t="s">
        <v>129</v>
      </c>
      <c r="G13" s="60" t="s">
        <v>161</v>
      </c>
      <c r="H13" s="60" t="s">
        <v>161</v>
      </c>
      <c r="I13" s="130" t="s">
        <v>162</v>
      </c>
    </row>
    <row r="14" spans="1:9" ht="29.25" customHeight="1" thickBot="1">
      <c r="A14" s="63" t="s">
        <v>117</v>
      </c>
      <c r="B14" s="109" t="s">
        <v>112</v>
      </c>
      <c r="C14" s="110">
        <f>135000*2*12</f>
        <v>3240000</v>
      </c>
      <c r="D14" s="94" t="s">
        <v>136</v>
      </c>
      <c r="E14" s="86" t="s">
        <v>127</v>
      </c>
      <c r="F14" s="64" t="s">
        <v>129</v>
      </c>
      <c r="G14" s="64" t="s">
        <v>164</v>
      </c>
      <c r="H14" s="64" t="s">
        <v>165</v>
      </c>
      <c r="I14" s="65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H12" sqref="H12"/>
    </sheetView>
  </sheetViews>
  <sheetFormatPr defaultRowHeight="13.5"/>
  <cols>
    <col min="1" max="1" width="15.109375" style="2" bestFit="1" customWidth="1"/>
    <col min="2" max="2" width="31.5546875" style="2" customWidth="1"/>
    <col min="3" max="3" width="11.77734375" style="124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36" t="s">
        <v>19</v>
      </c>
      <c r="B1" s="136"/>
      <c r="C1" s="136"/>
      <c r="D1" s="136"/>
      <c r="E1" s="136"/>
      <c r="F1" s="136"/>
      <c r="G1" s="136"/>
      <c r="H1" s="136"/>
      <c r="I1" s="136"/>
    </row>
    <row r="2" spans="1:9" ht="26.25" thickBot="1">
      <c r="A2" s="137"/>
      <c r="B2" s="137"/>
      <c r="C2" s="120"/>
      <c r="D2" s="39"/>
      <c r="E2" s="39"/>
      <c r="F2" s="39"/>
      <c r="G2" s="39"/>
      <c r="H2" s="39"/>
      <c r="I2" s="48" t="s">
        <v>82</v>
      </c>
    </row>
    <row r="3" spans="1:9" ht="26.25" customHeight="1" thickBot="1">
      <c r="A3" s="55" t="s">
        <v>4</v>
      </c>
      <c r="B3" s="56" t="s">
        <v>5</v>
      </c>
      <c r="C3" s="121" t="s">
        <v>77</v>
      </c>
      <c r="D3" s="56" t="s">
        <v>78</v>
      </c>
      <c r="E3" s="56" t="s">
        <v>83</v>
      </c>
      <c r="F3" s="56" t="s">
        <v>79</v>
      </c>
      <c r="G3" s="56" t="s">
        <v>80</v>
      </c>
      <c r="H3" s="56" t="s">
        <v>81</v>
      </c>
      <c r="I3" s="57" t="s">
        <v>92</v>
      </c>
    </row>
    <row r="4" spans="1:9" ht="26.25" customHeight="1" thickTop="1">
      <c r="A4" s="117" t="s">
        <v>138</v>
      </c>
      <c r="B4" s="118" t="s">
        <v>139</v>
      </c>
      <c r="C4" s="122" t="s">
        <v>150</v>
      </c>
      <c r="D4" s="125">
        <v>6895680</v>
      </c>
      <c r="E4" s="118"/>
      <c r="F4" s="125">
        <f>D4/12</f>
        <v>574640</v>
      </c>
      <c r="G4" s="118"/>
      <c r="H4" s="125">
        <v>574640</v>
      </c>
      <c r="I4" s="119"/>
    </row>
    <row r="5" spans="1:9" ht="26.25" customHeight="1">
      <c r="A5" s="112" t="s">
        <v>137</v>
      </c>
      <c r="B5" s="111" t="s">
        <v>140</v>
      </c>
      <c r="C5" s="123" t="s">
        <v>150</v>
      </c>
      <c r="D5" s="126">
        <v>3000000</v>
      </c>
      <c r="E5" s="111"/>
      <c r="F5" s="125">
        <f t="shared" ref="F5:F14" si="0">D5/12</f>
        <v>250000</v>
      </c>
      <c r="G5" s="111"/>
      <c r="H5" s="126">
        <v>250000</v>
      </c>
      <c r="I5" s="113"/>
    </row>
    <row r="6" spans="1:9" ht="26.25" customHeight="1">
      <c r="A6" s="112" t="s">
        <v>137</v>
      </c>
      <c r="B6" s="111" t="s">
        <v>141</v>
      </c>
      <c r="C6" s="123" t="s">
        <v>121</v>
      </c>
      <c r="D6" s="126">
        <v>2160000</v>
      </c>
      <c r="E6" s="111"/>
      <c r="F6" s="125">
        <f t="shared" si="0"/>
        <v>180000</v>
      </c>
      <c r="G6" s="111"/>
      <c r="H6" s="126">
        <v>180000</v>
      </c>
      <c r="I6" s="113"/>
    </row>
    <row r="7" spans="1:9" ht="26.25" customHeight="1">
      <c r="A7" s="112" t="s">
        <v>137</v>
      </c>
      <c r="B7" s="111" t="s">
        <v>142</v>
      </c>
      <c r="C7" s="123" t="s">
        <v>109</v>
      </c>
      <c r="D7" s="126">
        <v>3366000</v>
      </c>
      <c r="E7" s="111"/>
      <c r="F7" s="125">
        <f t="shared" si="0"/>
        <v>280500</v>
      </c>
      <c r="G7" s="111"/>
      <c r="H7" s="126">
        <v>280500</v>
      </c>
      <c r="I7" s="113"/>
    </row>
    <row r="8" spans="1:9" ht="26.25" customHeight="1">
      <c r="A8" s="112" t="s">
        <v>137</v>
      </c>
      <c r="B8" s="111" t="s">
        <v>143</v>
      </c>
      <c r="C8" s="123" t="s">
        <v>151</v>
      </c>
      <c r="D8" s="126">
        <v>3234000</v>
      </c>
      <c r="E8" s="111"/>
      <c r="F8" s="125">
        <f t="shared" si="0"/>
        <v>269500</v>
      </c>
      <c r="G8" s="111"/>
      <c r="H8" s="126">
        <v>269500</v>
      </c>
      <c r="I8" s="113"/>
    </row>
    <row r="9" spans="1:9" ht="26.25" customHeight="1">
      <c r="A9" s="112" t="s">
        <v>137</v>
      </c>
      <c r="B9" s="111" t="s">
        <v>144</v>
      </c>
      <c r="C9" s="123" t="s">
        <v>152</v>
      </c>
      <c r="D9" s="126">
        <v>10576440</v>
      </c>
      <c r="E9" s="111"/>
      <c r="F9" s="125">
        <f t="shared" si="0"/>
        <v>881370</v>
      </c>
      <c r="G9" s="111"/>
      <c r="H9" s="126">
        <v>881370</v>
      </c>
      <c r="I9" s="113"/>
    </row>
    <row r="10" spans="1:9" ht="26.25" customHeight="1">
      <c r="A10" s="112" t="s">
        <v>137</v>
      </c>
      <c r="B10" s="111" t="s">
        <v>145</v>
      </c>
      <c r="C10" s="123" t="s">
        <v>153</v>
      </c>
      <c r="D10" s="126">
        <v>1620000</v>
      </c>
      <c r="E10" s="111"/>
      <c r="F10" s="125">
        <f t="shared" si="0"/>
        <v>135000</v>
      </c>
      <c r="G10" s="111"/>
      <c r="H10" s="126">
        <v>135000</v>
      </c>
      <c r="I10" s="113"/>
    </row>
    <row r="11" spans="1:9" ht="26.25" customHeight="1">
      <c r="A11" s="112" t="s">
        <v>137</v>
      </c>
      <c r="B11" s="111" t="s">
        <v>146</v>
      </c>
      <c r="C11" s="123" t="s">
        <v>154</v>
      </c>
      <c r="D11" s="126">
        <v>29154000</v>
      </c>
      <c r="E11" s="111"/>
      <c r="F11" s="125">
        <v>0</v>
      </c>
      <c r="G11" s="111"/>
      <c r="H11" s="126">
        <v>0</v>
      </c>
      <c r="I11" s="113" t="s">
        <v>160</v>
      </c>
    </row>
    <row r="12" spans="1:9" ht="26.25" customHeight="1">
      <c r="A12" s="112" t="s">
        <v>137</v>
      </c>
      <c r="B12" s="111" t="s">
        <v>147</v>
      </c>
      <c r="C12" s="123" t="s">
        <v>155</v>
      </c>
      <c r="D12" s="126">
        <v>276565750</v>
      </c>
      <c r="E12" s="111"/>
      <c r="F12" s="125">
        <v>16193170</v>
      </c>
      <c r="G12" s="111"/>
      <c r="H12" s="125">
        <v>16193170</v>
      </c>
      <c r="I12" s="113"/>
    </row>
    <row r="13" spans="1:9" ht="26.25" customHeight="1">
      <c r="A13" s="112" t="s">
        <v>137</v>
      </c>
      <c r="B13" s="111" t="s">
        <v>148</v>
      </c>
      <c r="C13" s="123" t="s">
        <v>156</v>
      </c>
      <c r="D13" s="126">
        <v>10848000</v>
      </c>
      <c r="E13" s="111"/>
      <c r="F13" s="125">
        <v>0</v>
      </c>
      <c r="G13" s="111"/>
      <c r="H13" s="126">
        <v>0</v>
      </c>
      <c r="I13" s="113" t="s">
        <v>160</v>
      </c>
    </row>
    <row r="14" spans="1:9" ht="26.25" customHeight="1" thickBot="1">
      <c r="A14" s="114" t="s">
        <v>137</v>
      </c>
      <c r="B14" s="115" t="s">
        <v>149</v>
      </c>
      <c r="C14" s="127" t="s">
        <v>153</v>
      </c>
      <c r="D14" s="128">
        <v>3240000</v>
      </c>
      <c r="E14" s="115"/>
      <c r="F14" s="129">
        <f t="shared" si="0"/>
        <v>270000</v>
      </c>
      <c r="G14" s="115"/>
      <c r="H14" s="128">
        <v>270000</v>
      </c>
      <c r="I14" s="116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workbookViewId="0">
      <selection activeCell="C13" sqref="C13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36" t="s">
        <v>21</v>
      </c>
      <c r="B1" s="136"/>
      <c r="C1" s="136"/>
      <c r="D1" s="136"/>
      <c r="E1" s="136"/>
    </row>
    <row r="2" spans="1:5" ht="26.25" thickBot="1">
      <c r="A2" s="17"/>
      <c r="B2" s="17"/>
      <c r="C2" s="1"/>
      <c r="D2" s="1"/>
      <c r="E2" s="40" t="s">
        <v>53</v>
      </c>
    </row>
    <row r="3" spans="1:5" ht="18.75" customHeight="1" thickTop="1">
      <c r="A3" s="139" t="s">
        <v>54</v>
      </c>
      <c r="B3" s="18" t="s">
        <v>55</v>
      </c>
      <c r="C3" s="142" t="s">
        <v>166</v>
      </c>
      <c r="D3" s="143"/>
      <c r="E3" s="144"/>
    </row>
    <row r="4" spans="1:5" ht="18.75" customHeight="1">
      <c r="A4" s="140"/>
      <c r="B4" s="19" t="s">
        <v>56</v>
      </c>
      <c r="C4" s="35">
        <v>1400000</v>
      </c>
      <c r="D4" s="27" t="s">
        <v>57</v>
      </c>
      <c r="E4" s="36">
        <v>1350000</v>
      </c>
    </row>
    <row r="5" spans="1:5" ht="18.75" customHeight="1">
      <c r="A5" s="140"/>
      <c r="B5" s="19" t="s">
        <v>58</v>
      </c>
      <c r="C5" s="28">
        <f>E4/C4</f>
        <v>0.9642857142857143</v>
      </c>
      <c r="D5" s="27" t="s">
        <v>33</v>
      </c>
      <c r="E5" s="36">
        <v>1350000</v>
      </c>
    </row>
    <row r="6" spans="1:5" ht="18.75" customHeight="1">
      <c r="A6" s="140"/>
      <c r="B6" s="19" t="s">
        <v>32</v>
      </c>
      <c r="C6" s="29" t="s">
        <v>167</v>
      </c>
      <c r="D6" s="27" t="s">
        <v>84</v>
      </c>
      <c r="E6" s="37" t="s">
        <v>168</v>
      </c>
    </row>
    <row r="7" spans="1:5" ht="18.75" customHeight="1">
      <c r="A7" s="140"/>
      <c r="B7" s="19" t="s">
        <v>59</v>
      </c>
      <c r="C7" s="30" t="s">
        <v>170</v>
      </c>
      <c r="D7" s="27" t="s">
        <v>60</v>
      </c>
      <c r="E7" s="37" t="s">
        <v>169</v>
      </c>
    </row>
    <row r="8" spans="1:5" ht="18.75" customHeight="1">
      <c r="A8" s="140"/>
      <c r="B8" s="19" t="s">
        <v>61</v>
      </c>
      <c r="C8" s="30" t="s">
        <v>171</v>
      </c>
      <c r="D8" s="27" t="s">
        <v>35</v>
      </c>
      <c r="E8" s="31" t="s">
        <v>173</v>
      </c>
    </row>
    <row r="9" spans="1:5" ht="18.75" customHeight="1" thickBot="1">
      <c r="A9" s="141"/>
      <c r="B9" s="20" t="s">
        <v>62</v>
      </c>
      <c r="C9" s="32" t="s">
        <v>172</v>
      </c>
      <c r="D9" s="33" t="s">
        <v>63</v>
      </c>
      <c r="E9" s="34" t="s">
        <v>174</v>
      </c>
    </row>
    <row r="10" spans="1:5" ht="18.75" customHeight="1" thickTop="1">
      <c r="A10" s="139" t="s">
        <v>54</v>
      </c>
      <c r="B10" s="18" t="s">
        <v>55</v>
      </c>
      <c r="C10" s="142" t="s">
        <v>190</v>
      </c>
      <c r="D10" s="143"/>
      <c r="E10" s="144"/>
    </row>
    <row r="11" spans="1:5" ht="18.75" customHeight="1">
      <c r="A11" s="140"/>
      <c r="B11" s="19" t="s">
        <v>56</v>
      </c>
      <c r="C11" s="35">
        <v>4260000</v>
      </c>
      <c r="D11" s="27" t="s">
        <v>57</v>
      </c>
      <c r="E11" s="36">
        <v>4000000</v>
      </c>
    </row>
    <row r="12" spans="1:5" ht="18.75" customHeight="1">
      <c r="A12" s="140"/>
      <c r="B12" s="19" t="s">
        <v>58</v>
      </c>
      <c r="C12" s="28">
        <f>E11/C11</f>
        <v>0.93896713615023475</v>
      </c>
      <c r="D12" s="27" t="s">
        <v>33</v>
      </c>
      <c r="E12" s="36">
        <v>4000000</v>
      </c>
    </row>
    <row r="13" spans="1:5" ht="18.75" customHeight="1">
      <c r="A13" s="140"/>
      <c r="B13" s="19" t="s">
        <v>32</v>
      </c>
      <c r="C13" s="29" t="s">
        <v>192</v>
      </c>
      <c r="D13" s="27" t="s">
        <v>84</v>
      </c>
      <c r="E13" s="29" t="s">
        <v>175</v>
      </c>
    </row>
    <row r="14" spans="1:5" ht="18.75" customHeight="1">
      <c r="A14" s="140"/>
      <c r="B14" s="19" t="s">
        <v>59</v>
      </c>
      <c r="C14" s="30" t="s">
        <v>170</v>
      </c>
      <c r="D14" s="27" t="s">
        <v>60</v>
      </c>
      <c r="E14" s="29" t="s">
        <v>175</v>
      </c>
    </row>
    <row r="15" spans="1:5" ht="18.75" customHeight="1">
      <c r="A15" s="140"/>
      <c r="B15" s="19" t="s">
        <v>61</v>
      </c>
      <c r="C15" s="30" t="s">
        <v>171</v>
      </c>
      <c r="D15" s="27" t="s">
        <v>35</v>
      </c>
      <c r="E15" s="31" t="s">
        <v>176</v>
      </c>
    </row>
    <row r="16" spans="1:5" ht="18.75" customHeight="1" thickBot="1">
      <c r="A16" s="141"/>
      <c r="B16" s="20" t="s">
        <v>62</v>
      </c>
      <c r="C16" s="32" t="s">
        <v>172</v>
      </c>
      <c r="D16" s="33" t="s">
        <v>63</v>
      </c>
      <c r="E16" s="34" t="s">
        <v>177</v>
      </c>
    </row>
    <row r="17" spans="1:5" ht="18.75" customHeight="1" thickTop="1">
      <c r="A17" s="139" t="s">
        <v>54</v>
      </c>
      <c r="B17" s="18" t="s">
        <v>55</v>
      </c>
      <c r="C17" s="142" t="s">
        <v>178</v>
      </c>
      <c r="D17" s="143"/>
      <c r="E17" s="144"/>
    </row>
    <row r="18" spans="1:5" ht="18.75" customHeight="1">
      <c r="A18" s="140"/>
      <c r="B18" s="19" t="s">
        <v>56</v>
      </c>
      <c r="C18" s="35">
        <v>4200000</v>
      </c>
      <c r="D18" s="27" t="s">
        <v>57</v>
      </c>
      <c r="E18" s="36">
        <v>3990000</v>
      </c>
    </row>
    <row r="19" spans="1:5" ht="18.75" customHeight="1">
      <c r="A19" s="140"/>
      <c r="B19" s="19" t="s">
        <v>58</v>
      </c>
      <c r="C19" s="28">
        <f>E18/C18</f>
        <v>0.95</v>
      </c>
      <c r="D19" s="27" t="s">
        <v>33</v>
      </c>
      <c r="E19" s="36">
        <v>3990000</v>
      </c>
    </row>
    <row r="20" spans="1:5" ht="18.75" customHeight="1">
      <c r="A20" s="140"/>
      <c r="B20" s="19" t="s">
        <v>32</v>
      </c>
      <c r="C20" s="29" t="s">
        <v>179</v>
      </c>
      <c r="D20" s="27" t="s">
        <v>84</v>
      </c>
      <c r="E20" s="37" t="s">
        <v>180</v>
      </c>
    </row>
    <row r="21" spans="1:5" ht="18.75" customHeight="1">
      <c r="A21" s="140"/>
      <c r="B21" s="19" t="s">
        <v>59</v>
      </c>
      <c r="C21" s="30" t="s">
        <v>170</v>
      </c>
      <c r="D21" s="27" t="s">
        <v>60</v>
      </c>
      <c r="E21" s="37" t="s">
        <v>181</v>
      </c>
    </row>
    <row r="22" spans="1:5" ht="18.75" customHeight="1">
      <c r="A22" s="140"/>
      <c r="B22" s="19" t="s">
        <v>61</v>
      </c>
      <c r="C22" s="30" t="s">
        <v>171</v>
      </c>
      <c r="D22" s="27" t="s">
        <v>35</v>
      </c>
      <c r="E22" s="31" t="s">
        <v>182</v>
      </c>
    </row>
    <row r="23" spans="1:5" ht="18.75" customHeight="1" thickBot="1">
      <c r="A23" s="141"/>
      <c r="B23" s="20" t="s">
        <v>62</v>
      </c>
      <c r="C23" s="32" t="s">
        <v>172</v>
      </c>
      <c r="D23" s="33" t="s">
        <v>63</v>
      </c>
      <c r="E23" s="34" t="s">
        <v>183</v>
      </c>
    </row>
    <row r="24" spans="1:5" ht="14.25" thickTop="1"/>
  </sheetData>
  <mergeCells count="7">
    <mergeCell ref="A17:A23"/>
    <mergeCell ref="C17:E17"/>
    <mergeCell ref="A1:E1"/>
    <mergeCell ref="A3:A9"/>
    <mergeCell ref="C3:E3"/>
    <mergeCell ref="A10:A16"/>
    <mergeCell ref="C10:E10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16" zoomScale="85" zoomScaleNormal="85" workbookViewId="0">
      <selection activeCell="B30" sqref="B30:F30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36" t="s">
        <v>22</v>
      </c>
      <c r="B1" s="136"/>
      <c r="C1" s="136"/>
      <c r="D1" s="136"/>
      <c r="E1" s="136"/>
      <c r="F1" s="136"/>
    </row>
    <row r="2" spans="1:6" ht="26.25" thickBot="1">
      <c r="A2" s="3"/>
      <c r="B2" s="4"/>
      <c r="C2" s="5"/>
      <c r="D2" s="5"/>
      <c r="E2" s="1"/>
      <c r="F2" s="40" t="s">
        <v>52</v>
      </c>
    </row>
    <row r="3" spans="1:6" ht="22.5" customHeight="1" thickTop="1">
      <c r="A3" s="10" t="s">
        <v>31</v>
      </c>
      <c r="B3" s="152" t="s">
        <v>184</v>
      </c>
      <c r="C3" s="153"/>
      <c r="D3" s="153"/>
      <c r="E3" s="153"/>
      <c r="F3" s="154"/>
    </row>
    <row r="4" spans="1:6" ht="18.75" customHeight="1">
      <c r="A4" s="147" t="s">
        <v>39</v>
      </c>
      <c r="B4" s="148" t="s">
        <v>32</v>
      </c>
      <c r="C4" s="158" t="s">
        <v>93</v>
      </c>
      <c r="D4" s="13" t="s">
        <v>40</v>
      </c>
      <c r="E4" s="13" t="s">
        <v>33</v>
      </c>
      <c r="F4" s="14" t="s">
        <v>44</v>
      </c>
    </row>
    <row r="5" spans="1:6" ht="18.75" customHeight="1">
      <c r="A5" s="147"/>
      <c r="B5" s="148"/>
      <c r="C5" s="159"/>
      <c r="D5" s="15" t="s">
        <v>41</v>
      </c>
      <c r="E5" s="15" t="s">
        <v>34</v>
      </c>
      <c r="F5" s="16" t="s">
        <v>42</v>
      </c>
    </row>
    <row r="6" spans="1:6" ht="18.75" customHeight="1">
      <c r="A6" s="147"/>
      <c r="B6" s="155" t="s">
        <v>167</v>
      </c>
      <c r="C6" s="160" t="s">
        <v>168</v>
      </c>
      <c r="D6" s="156">
        <v>1400000</v>
      </c>
      <c r="E6" s="156">
        <v>1350000</v>
      </c>
      <c r="F6" s="157">
        <f>E6/D6</f>
        <v>0.9642857142857143</v>
      </c>
    </row>
    <row r="7" spans="1:6" ht="18.75" customHeight="1">
      <c r="A7" s="147"/>
      <c r="B7" s="155"/>
      <c r="C7" s="161"/>
      <c r="D7" s="156"/>
      <c r="E7" s="156"/>
      <c r="F7" s="157"/>
    </row>
    <row r="8" spans="1:6" ht="18.75" customHeight="1">
      <c r="A8" s="147" t="s">
        <v>35</v>
      </c>
      <c r="B8" s="13" t="s">
        <v>36</v>
      </c>
      <c r="C8" s="13" t="s">
        <v>46</v>
      </c>
      <c r="D8" s="148" t="s">
        <v>37</v>
      </c>
      <c r="E8" s="148"/>
      <c r="F8" s="149"/>
    </row>
    <row r="9" spans="1:6" ht="18.75" customHeight="1">
      <c r="A9" s="147"/>
      <c r="B9" s="95" t="s">
        <v>185</v>
      </c>
      <c r="C9" s="7" t="s">
        <v>186</v>
      </c>
      <c r="D9" s="150" t="s">
        <v>187</v>
      </c>
      <c r="E9" s="150"/>
      <c r="F9" s="151"/>
    </row>
    <row r="10" spans="1:6" ht="18.75" customHeight="1">
      <c r="A10" s="11" t="s">
        <v>45</v>
      </c>
      <c r="B10" s="170" t="s">
        <v>188</v>
      </c>
      <c r="C10" s="171"/>
      <c r="D10" s="171"/>
      <c r="E10" s="171"/>
      <c r="F10" s="172"/>
    </row>
    <row r="11" spans="1:6" ht="18.75" customHeight="1">
      <c r="A11" s="11" t="s">
        <v>43</v>
      </c>
      <c r="B11" s="170" t="s">
        <v>189</v>
      </c>
      <c r="C11" s="171"/>
      <c r="D11" s="171"/>
      <c r="E11" s="171"/>
      <c r="F11" s="172"/>
    </row>
    <row r="12" spans="1:6" ht="18.75" customHeight="1" thickBot="1">
      <c r="A12" s="12" t="s">
        <v>38</v>
      </c>
      <c r="B12" s="145"/>
      <c r="C12" s="145"/>
      <c r="D12" s="145"/>
      <c r="E12" s="145"/>
      <c r="F12" s="146"/>
    </row>
    <row r="13" spans="1:6" ht="22.5" customHeight="1" thickTop="1">
      <c r="A13" s="10" t="s">
        <v>31</v>
      </c>
      <c r="B13" s="152" t="s">
        <v>191</v>
      </c>
      <c r="C13" s="153"/>
      <c r="D13" s="153"/>
      <c r="E13" s="153"/>
      <c r="F13" s="154"/>
    </row>
    <row r="14" spans="1:6" ht="18.75" customHeight="1">
      <c r="A14" s="147" t="s">
        <v>39</v>
      </c>
      <c r="B14" s="148" t="s">
        <v>32</v>
      </c>
      <c r="C14" s="158" t="s">
        <v>84</v>
      </c>
      <c r="D14" s="132" t="s">
        <v>40</v>
      </c>
      <c r="E14" s="132" t="s">
        <v>33</v>
      </c>
      <c r="F14" s="133" t="s">
        <v>44</v>
      </c>
    </row>
    <row r="15" spans="1:6" ht="18.75" customHeight="1">
      <c r="A15" s="147"/>
      <c r="B15" s="148"/>
      <c r="C15" s="159"/>
      <c r="D15" s="15" t="s">
        <v>41</v>
      </c>
      <c r="E15" s="15" t="s">
        <v>34</v>
      </c>
      <c r="F15" s="16" t="s">
        <v>42</v>
      </c>
    </row>
    <row r="16" spans="1:6" ht="18.75" customHeight="1">
      <c r="A16" s="147"/>
      <c r="B16" s="155" t="s">
        <v>175</v>
      </c>
      <c r="C16" s="160" t="s">
        <v>175</v>
      </c>
      <c r="D16" s="156">
        <v>4260000</v>
      </c>
      <c r="E16" s="156">
        <v>4000000</v>
      </c>
      <c r="F16" s="157">
        <f>E16/D16</f>
        <v>0.93896713615023475</v>
      </c>
    </row>
    <row r="17" spans="1:6" ht="18.75" customHeight="1">
      <c r="A17" s="147"/>
      <c r="B17" s="155"/>
      <c r="C17" s="161"/>
      <c r="D17" s="156"/>
      <c r="E17" s="156"/>
      <c r="F17" s="157"/>
    </row>
    <row r="18" spans="1:6" ht="18.75" customHeight="1">
      <c r="A18" s="147" t="s">
        <v>35</v>
      </c>
      <c r="B18" s="132" t="s">
        <v>36</v>
      </c>
      <c r="C18" s="132" t="s">
        <v>46</v>
      </c>
      <c r="D18" s="148" t="s">
        <v>37</v>
      </c>
      <c r="E18" s="148"/>
      <c r="F18" s="149"/>
    </row>
    <row r="19" spans="1:6" ht="18.75" customHeight="1">
      <c r="A19" s="147"/>
      <c r="B19" s="95" t="s">
        <v>193</v>
      </c>
      <c r="C19" s="7" t="s">
        <v>194</v>
      </c>
      <c r="D19" s="150" t="s">
        <v>195</v>
      </c>
      <c r="E19" s="150"/>
      <c r="F19" s="151"/>
    </row>
    <row r="20" spans="1:6" ht="18.75" customHeight="1">
      <c r="A20" s="131" t="s">
        <v>45</v>
      </c>
      <c r="B20" s="170" t="s">
        <v>188</v>
      </c>
      <c r="C20" s="171"/>
      <c r="D20" s="171"/>
      <c r="E20" s="171"/>
      <c r="F20" s="172"/>
    </row>
    <row r="21" spans="1:6" ht="18.75" customHeight="1">
      <c r="A21" s="131" t="s">
        <v>43</v>
      </c>
      <c r="B21" s="170" t="s">
        <v>189</v>
      </c>
      <c r="C21" s="171"/>
      <c r="D21" s="171"/>
      <c r="E21" s="171"/>
      <c r="F21" s="172"/>
    </row>
    <row r="22" spans="1:6" ht="18.75" customHeight="1" thickBot="1">
      <c r="A22" s="12" t="s">
        <v>38</v>
      </c>
      <c r="B22" s="145"/>
      <c r="C22" s="145"/>
      <c r="D22" s="145"/>
      <c r="E22" s="145"/>
      <c r="F22" s="146"/>
    </row>
    <row r="23" spans="1:6" ht="22.5" customHeight="1" thickTop="1">
      <c r="A23" s="10" t="s">
        <v>31</v>
      </c>
      <c r="B23" s="152" t="s">
        <v>178</v>
      </c>
      <c r="C23" s="153"/>
      <c r="D23" s="153"/>
      <c r="E23" s="153"/>
      <c r="F23" s="154"/>
    </row>
    <row r="24" spans="1:6" ht="18.75" customHeight="1">
      <c r="A24" s="147" t="s">
        <v>39</v>
      </c>
      <c r="B24" s="148" t="s">
        <v>32</v>
      </c>
      <c r="C24" s="158" t="s">
        <v>84</v>
      </c>
      <c r="D24" s="132" t="s">
        <v>40</v>
      </c>
      <c r="E24" s="132" t="s">
        <v>33</v>
      </c>
      <c r="F24" s="133" t="s">
        <v>44</v>
      </c>
    </row>
    <row r="25" spans="1:6" ht="18.75" customHeight="1">
      <c r="A25" s="147"/>
      <c r="B25" s="148"/>
      <c r="C25" s="159"/>
      <c r="D25" s="15" t="s">
        <v>41</v>
      </c>
      <c r="E25" s="15" t="s">
        <v>34</v>
      </c>
      <c r="F25" s="16" t="s">
        <v>42</v>
      </c>
    </row>
    <row r="26" spans="1:6" ht="18.75" customHeight="1">
      <c r="A26" s="147"/>
      <c r="B26" s="155" t="s">
        <v>196</v>
      </c>
      <c r="C26" s="160" t="s">
        <v>197</v>
      </c>
      <c r="D26" s="156">
        <v>4200000</v>
      </c>
      <c r="E26" s="156">
        <v>3990000</v>
      </c>
      <c r="F26" s="157">
        <f>E26/D26</f>
        <v>0.95</v>
      </c>
    </row>
    <row r="27" spans="1:6" ht="18.75" customHeight="1">
      <c r="A27" s="147"/>
      <c r="B27" s="155"/>
      <c r="C27" s="161"/>
      <c r="D27" s="156"/>
      <c r="E27" s="156"/>
      <c r="F27" s="157"/>
    </row>
    <row r="28" spans="1:6" ht="18.75" customHeight="1">
      <c r="A28" s="147" t="s">
        <v>35</v>
      </c>
      <c r="B28" s="132" t="s">
        <v>36</v>
      </c>
      <c r="C28" s="132" t="s">
        <v>46</v>
      </c>
      <c r="D28" s="148" t="s">
        <v>37</v>
      </c>
      <c r="E28" s="148"/>
      <c r="F28" s="149"/>
    </row>
    <row r="29" spans="1:6" ht="18.75" customHeight="1">
      <c r="A29" s="147"/>
      <c r="B29" s="95" t="s">
        <v>185</v>
      </c>
      <c r="C29" s="7" t="s">
        <v>186</v>
      </c>
      <c r="D29" s="150" t="s">
        <v>187</v>
      </c>
      <c r="E29" s="150"/>
      <c r="F29" s="151"/>
    </row>
    <row r="30" spans="1:6" ht="18.75" customHeight="1">
      <c r="A30" s="131" t="s">
        <v>45</v>
      </c>
      <c r="B30" s="170" t="s">
        <v>188</v>
      </c>
      <c r="C30" s="171"/>
      <c r="D30" s="171"/>
      <c r="E30" s="171"/>
      <c r="F30" s="172"/>
    </row>
    <row r="31" spans="1:6" ht="18.75" customHeight="1">
      <c r="A31" s="131" t="s">
        <v>43</v>
      </c>
      <c r="B31" s="170" t="s">
        <v>189</v>
      </c>
      <c r="C31" s="171"/>
      <c r="D31" s="171"/>
      <c r="E31" s="171"/>
      <c r="F31" s="172"/>
    </row>
    <row r="32" spans="1:6" ht="18.75" customHeight="1" thickBot="1">
      <c r="A32" s="12" t="s">
        <v>38</v>
      </c>
      <c r="B32" s="145"/>
      <c r="C32" s="145"/>
      <c r="D32" s="145"/>
      <c r="E32" s="145"/>
      <c r="F32" s="146"/>
    </row>
    <row r="33" ht="14.25" thickTop="1"/>
  </sheetData>
  <mergeCells count="46"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2020-05-14T04:52:03Z</dcterms:modified>
</cp:coreProperties>
</file>