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. 계약현황 공개 및 발주계획 등\8. 2022. 8월 계약정보공개\"/>
    </mc:Choice>
  </mc:AlternateContent>
  <bookViews>
    <workbookView xWindow="-15" yWindow="-15" windowWidth="15000" windowHeight="12705" tabRatio="707" activeTab="9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11" i="4" l="1"/>
  <c r="H8" i="4"/>
  <c r="F9" i="6" l="1"/>
  <c r="H9" i="6"/>
  <c r="F10" i="6"/>
  <c r="H10" i="6"/>
  <c r="F11" i="6"/>
  <c r="H11" i="6" s="1"/>
  <c r="F12" i="6"/>
  <c r="H12" i="6"/>
  <c r="F13" i="6"/>
  <c r="H13" i="6"/>
  <c r="I8" i="19"/>
  <c r="I7" i="19"/>
  <c r="I6" i="19"/>
  <c r="I5" i="19"/>
  <c r="I4" i="19"/>
  <c r="K14" i="6" l="1"/>
  <c r="K15" i="6"/>
  <c r="K16" i="6"/>
  <c r="K17" i="6"/>
  <c r="K18" i="6"/>
  <c r="H28" i="6" l="1"/>
  <c r="H29" i="6"/>
  <c r="H30" i="6"/>
  <c r="H31" i="6"/>
  <c r="K31" i="6" s="1"/>
  <c r="H32" i="6"/>
  <c r="K32" i="6" s="1"/>
  <c r="H33" i="6"/>
  <c r="K33" i="6" s="1"/>
  <c r="H34" i="6"/>
  <c r="K28" i="6"/>
  <c r="K29" i="6"/>
  <c r="K30" i="6"/>
  <c r="K34" i="6"/>
  <c r="K19" i="6"/>
  <c r="K20" i="6"/>
  <c r="K21" i="6"/>
  <c r="K22" i="6"/>
  <c r="K23" i="6"/>
  <c r="K24" i="6"/>
  <c r="K25" i="6"/>
  <c r="H26" i="6"/>
  <c r="K26" i="6" s="1"/>
  <c r="H27" i="6"/>
  <c r="K27" i="6" s="1"/>
  <c r="H35" i="6"/>
  <c r="K35" i="6" s="1"/>
  <c r="H36" i="6"/>
  <c r="K36" i="6" s="1"/>
  <c r="K13" i="6"/>
  <c r="K12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K9" i="6"/>
  <c r="K10" i="6"/>
  <c r="K11" i="6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<sst xmlns="http://schemas.openxmlformats.org/spreadsheetml/2006/main" count="1013" uniqueCount="414">
  <si>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</si>
  <si>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</si>
  <si>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</si>
  <si>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</si>
  <si>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</si>
  <si>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</si>
  <si>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</si>
  <si>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</si>
  <si>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</si>
  <si>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</si>
  <si>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</si>
  <si>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</si>
  <si>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</si>
  <si>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</si>
  <si>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</si>
  <si>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</si>
  <si>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</si>
  <si>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</si>
  <si>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</si>
  <si>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</si>
  <si>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</si>
  <si>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</si>
  <si>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</si>
  <si>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</si>
  <si>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</si>
  <si>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</si>
  <si>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</si>
  <si>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</si>
  <si>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</si>
  <si>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</si>
  <si>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</si>
  <si>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</si>
  <si>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</si>
  <si>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</si>
  <si>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</si>
  <si>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</si>
  <si>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</si>
  <si>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</si>
  <si>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</si>
  <si>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</si>
  <si>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</si>
  <si>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</si>
  <si>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</si>
  <si>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</si>
  <si>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</si>
  <si>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</si>
  <si>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</si>
  <si>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</si>
  <si>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</si>
  <si>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</si>
  <si>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</si>
  <si>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</si>
  <si>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</si>
  <si>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</si>
  <si>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</si>
  <si>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</si>
  <si>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</si>
  <si>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</si>
  <si>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</si>
  <si>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</si>
  <si>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</si>
  <si>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</si>
  <si>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</si>
  <si>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</si>
  <si>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</si>
  <si>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</si>
  <si>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</si>
  <si>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</si>
  <si>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</si>
  <si>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</si>
  <si>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</si>
  <si>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</si>
  <si>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</si>
  <si>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</si>
  <si>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</si>
  <si>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</si>
  <si>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</si>
  <si>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</si>
  <si>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</si>
  <si>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</si>
  <si>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</si>
  <si>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</si>
  <si>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</si>
  <si>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</si>
  <si>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</si>
  <si>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</si>
  <si>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</si>
  <si>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</si>
  <si>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</si>
  <si>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</si>
  <si>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</si>
  <si>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</si>
  <si>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</si>
  <si>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</si>
  <si>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</si>
  <si>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</si>
  <si>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㈜케이티</t>
  </si>
  <si>
    <t>경기남부법률사무소</t>
  </si>
  <si>
    <t>㈜삼성통운</t>
  </si>
  <si>
    <t>미래세무회계사무소</t>
  </si>
  <si>
    <t>청소년 온라인 활동 디지털 플랫폼 구축</t>
  </si>
  <si>
    <t>㈜혁산정보시스템</t>
  </si>
  <si>
    <t>(사)대한산업안전협회 안전교육본부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</si>
  <si>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</si>
  <si>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(2021.09.30.)</t>
    <phoneticPr fontId="2" type="noConversion"/>
  </si>
  <si>
    <t>경영지원팀</t>
  </si>
  <si>
    <t>전략경영본부 업무용 전용차량 임차(대표이사)</t>
  </si>
  <si>
    <t>수의총액</t>
  </si>
  <si>
    <t>㈜엑스퍼트컨설팅</t>
  </si>
  <si>
    <t>주식회사 미소아이티</t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</si>
  <si>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</si>
  <si>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</si>
  <si>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</si>
  <si>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</si>
  <si>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</si>
  <si>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</si>
  <si>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</si>
  <si>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</si>
  <si>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진일회계법인</t>
  </si>
  <si>
    <t>매월</t>
    <phoneticPr fontId="2" type="noConversion"/>
  </si>
  <si>
    <t>제36회 개방형임기직 채용 위탁</t>
  </si>
  <si>
    <t>2022년도 근로자 정기교육 및 채용 시 교육(인터넷 원격)</t>
  </si>
  <si>
    <t>2021년도 재무회계결산 감사 및 세무조정</t>
  </si>
  <si>
    <r>
      <t>2022.02.28.</t>
    </r>
    <r>
      <rPr>
        <sz val="9"/>
        <color rgb="FFFF0000"/>
        <rFont val="맑은 고딕"/>
        <family val="3"/>
        <charset val="129"/>
        <scheme val="major"/>
      </rPr>
      <t xml:space="preserve">
(채용종료시)</t>
    </r>
    <phoneticPr fontId="2" type="noConversion"/>
  </si>
  <si>
    <t>발주부서</t>
    <phoneticPr fontId="2" type="noConversion"/>
  </si>
  <si>
    <t>경영지원팀</t>
    <phoneticPr fontId="2" type="noConversion"/>
  </si>
  <si>
    <t>완료</t>
    <phoneticPr fontId="2" type="noConversion"/>
  </si>
  <si>
    <t>완료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</si>
  <si>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</si>
  <si>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</si>
  <si>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</si>
  <si>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</si>
  <si>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</si>
  <si>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</si>
  <si>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</si>
  <si>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</si>
  <si>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대표자</t>
    <phoneticPr fontId="2" type="noConversion"/>
  </si>
  <si>
    <t>수의계약사유</t>
    <phoneticPr fontId="2" type="noConversion"/>
  </si>
  <si>
    <t>2022년</t>
    <phoneticPr fontId="2" type="noConversion"/>
  </si>
  <si>
    <t>4차산업 체험 랩 공간 조성</t>
    <phoneticPr fontId="2" type="noConversion"/>
  </si>
  <si>
    <t>수의총액</t>
    <phoneticPr fontId="2" type="noConversion"/>
  </si>
  <si>
    <t>전략사업팀</t>
    <phoneticPr fontId="2" type="noConversion"/>
  </si>
  <si>
    <t>031-729-9452</t>
    <phoneticPr fontId="2" type="noConversion"/>
  </si>
  <si>
    <t>ea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</si>
  <si>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</si>
  <si>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</si>
  <si>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</si>
  <si>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세트</t>
    <phoneticPr fontId="2" type="noConversion"/>
  </si>
  <si>
    <t>2022년</t>
    <phoneticPr fontId="2" type="noConversion"/>
  </si>
  <si>
    <t>언론 보도자료 분석 위탁용역</t>
    <phoneticPr fontId="24" type="noConversion"/>
  </si>
  <si>
    <t>주식회사 오르덴</t>
    <phoneticPr fontId="24" type="noConversion"/>
  </si>
  <si>
    <t>추정가격이 2천만원 이하인 물품의 제조·구매·용역 계약(제25조제1항제5호)</t>
    <phoneticPr fontId="24" type="noConversion"/>
  </si>
  <si>
    <t>대외협력팀</t>
    <phoneticPr fontId="2" type="noConversion"/>
  </si>
  <si>
    <t>-이하빈칸-</t>
    <phoneticPr fontId="2" type="noConversion"/>
  </si>
  <si>
    <t>성남시</t>
    <phoneticPr fontId="2" type="noConversion"/>
  </si>
  <si>
    <t>용역</t>
  </si>
  <si>
    <t>8월</t>
    <phoneticPr fontId="2" type="noConversion"/>
  </si>
  <si>
    <t>8월</t>
    <phoneticPr fontId="2" type="noConversion"/>
  </si>
  <si>
    <t xml:space="preserve"> 은행동청소년문화의집 열린 플랫폼 조성 공사(건축,기계)</t>
    <phoneticPr fontId="2" type="noConversion"/>
  </si>
  <si>
    <t>건축,기계</t>
    <phoneticPr fontId="2" type="noConversion"/>
  </si>
  <si>
    <t>제한총액</t>
    <phoneticPr fontId="2" type="noConversion"/>
  </si>
  <si>
    <t>제한총액</t>
    <phoneticPr fontId="2" type="noConversion"/>
  </si>
  <si>
    <t>312,474,000</t>
    <phoneticPr fontId="2" type="noConversion"/>
  </si>
  <si>
    <t>은행동청소년문화의집</t>
    <phoneticPr fontId="2" type="noConversion"/>
  </si>
  <si>
    <t>박진규</t>
    <phoneticPr fontId="2" type="noConversion"/>
  </si>
  <si>
    <t>박진규</t>
    <phoneticPr fontId="2" type="noConversion"/>
  </si>
  <si>
    <t>031-729-9916</t>
    <phoneticPr fontId="2" type="noConversion"/>
  </si>
  <si>
    <t>은행</t>
    <phoneticPr fontId="2" type="noConversion"/>
  </si>
  <si>
    <t xml:space="preserve"> 은행동청소년문화의집 열린 플랫폼 조성 공사(전기)</t>
    <phoneticPr fontId="2" type="noConversion"/>
  </si>
  <si>
    <t>전기</t>
    <phoneticPr fontId="2" type="noConversion"/>
  </si>
  <si>
    <t>은행</t>
    <phoneticPr fontId="2" type="noConversion"/>
  </si>
  <si>
    <t>전략경영본부</t>
  </si>
  <si>
    <t>분당서현청소년수련관 4차산업 체험랩 공간 조성공사</t>
    <phoneticPr fontId="2" type="noConversion"/>
  </si>
  <si>
    <t>실내건축공사업</t>
    <phoneticPr fontId="2" type="noConversion"/>
  </si>
  <si>
    <t>2022년 『성남청년 프리인턴십』 교육과정 전문운영 용역(차수계약)</t>
    <phoneticPr fontId="2" type="noConversion"/>
  </si>
  <si>
    <t>제한총액(협상)</t>
    <phoneticPr fontId="2" type="noConversion"/>
  </si>
  <si>
    <t>교육서비스업 및 전문, 과학 및 기술서비스업</t>
    <phoneticPr fontId="2" type="noConversion"/>
  </si>
  <si>
    <t>-</t>
    <phoneticPr fontId="2" type="noConversion"/>
  </si>
  <si>
    <t>2022년 『성남청년 프리인턴십』 교육과정 전문운영 용역(차수계약)(재공고)</t>
    <phoneticPr fontId="2" type="noConversion"/>
  </si>
  <si>
    <t>교육서비스업 등</t>
    <phoneticPr fontId="2" type="noConversion"/>
  </si>
  <si>
    <t>-</t>
    <phoneticPr fontId="2" type="noConversion"/>
  </si>
  <si>
    <t xml:space="preserve">중원청소년수련관 수영장 천장 교체공사 </t>
    <phoneticPr fontId="2" type="noConversion"/>
  </si>
  <si>
    <t>2022. 하반기 (임시)수정청소년수련관 초·중등방과후아카데미 위탁급식 용역</t>
    <phoneticPr fontId="2" type="noConversion"/>
  </si>
  <si>
    <t>수의단가</t>
    <phoneticPr fontId="2" type="noConversion"/>
  </si>
  <si>
    <t>수의단가</t>
    <phoneticPr fontId="2" type="noConversion"/>
  </si>
  <si>
    <t>식품접객업 등</t>
    <phoneticPr fontId="2" type="noConversion"/>
  </si>
  <si>
    <t>식품접객업 등</t>
    <phoneticPr fontId="2" type="noConversion"/>
  </si>
  <si>
    <t>성남시</t>
    <phoneticPr fontId="2" type="noConversion"/>
  </si>
  <si>
    <t>은행동청소년문화의집 열린 플랫폼 조성공사(건축,기계)</t>
    <phoneticPr fontId="2" type="noConversion"/>
  </si>
  <si>
    <t>실내건축공사업, 건축공사업</t>
    <phoneticPr fontId="2" type="noConversion"/>
  </si>
  <si>
    <t>경기도</t>
    <phoneticPr fontId="2" type="noConversion"/>
  </si>
  <si>
    <t>은행동청소년문화의집 열린 플랫폼 조성공사(전기)</t>
    <phoneticPr fontId="2" type="noConversion"/>
  </si>
  <si>
    <t>수의총액</t>
    <phoneticPr fontId="2" type="noConversion"/>
  </si>
  <si>
    <t>전기공사업</t>
    <phoneticPr fontId="2" type="noConversion"/>
  </si>
  <si>
    <t>2022. 하반기 (임시)수정청소년수련관 초·중등방과후아카데미 위탁급식 용역(재공고)</t>
    <phoneticPr fontId="2" type="noConversion"/>
  </si>
  <si>
    <t>청소년 정책실현을 위한 지속가능 경영전략 수립 연구 용역(재공고)</t>
  </si>
  <si>
    <t>제한총액(협상)</t>
  </si>
  <si>
    <t>2022.05.31.</t>
  </si>
  <si>
    <t>-</t>
  </si>
  <si>
    <t>유찰(무응찰)</t>
  </si>
  <si>
    <t>분당서현청소년수련관 4차산업 체험랩 공간 조성공사</t>
  </si>
  <si>
    <t>명진이엔씨㈜</t>
  </si>
  <si>
    <t>2022년 『성남청년 프리인턴십』 교육과정 전문운영 용역(차수계약)</t>
  </si>
  <si>
    <t>유찰(단독응찰)</t>
  </si>
  <si>
    <t>2022년 『성남청년 프리인턴십』 교육과정 전문운영 용역(차수계약)(재공고)</t>
  </si>
  <si>
    <t xml:space="preserve">중원청소년수련관 수영장 천장 교체공사 </t>
  </si>
  <si>
    <t>인우드건설㈜</t>
  </si>
  <si>
    <t>2022. 하반기 (임시)수정청소년수련관 초·중등방과후아카데미 위탁급식 용역</t>
  </si>
  <si>
    <t>수의단가</t>
  </si>
  <si>
    <t>은행동청소년문화의집 열린 플랫폼 조성공사(건축,기계)</t>
  </si>
  <si>
    <t>제한총액</t>
  </si>
  <si>
    <t>적격심사 진행중</t>
    <phoneticPr fontId="2" type="noConversion"/>
  </si>
  <si>
    <t>은행동청소년문화의집 열린 플랫폼 조성공사(전기)</t>
  </si>
  <si>
    <t>낙찰자 선정 진행중</t>
    <phoneticPr fontId="2" type="noConversion"/>
  </si>
  <si>
    <t>2022. 하반기 (임시)수정청소년수련관 초·중등방과후아카데미 위탁급식 용역(재공고)</t>
  </si>
  <si>
    <t>계약현황</t>
    <phoneticPr fontId="2" type="noConversion"/>
  </si>
  <si>
    <t>성남시청소년재단 임직원 단체보장보험</t>
  </si>
  <si>
    <t>계약부서(감독원)</t>
    <phoneticPr fontId="2" type="noConversion"/>
  </si>
  <si>
    <t>전략경영본부(임희옥)</t>
    <phoneticPr fontId="24" type="noConversion"/>
  </si>
  <si>
    <t>2022.06.01.~2023.05.31.</t>
  </si>
  <si>
    <t>수의(전자)</t>
  </si>
  <si>
    <t>디비손해보험 주식회사</t>
  </si>
  <si>
    <t>지방계약법 시행령 제25조제3항제3호</t>
    <phoneticPr fontId="24" type="noConversion"/>
  </si>
  <si>
    <t>서울시 강남구 테헤란로 432(대치동)</t>
  </si>
  <si>
    <t>분당정자청소년수련관 체육관 옥상 방수교육</t>
  </si>
  <si>
    <t>분당정자청소년수련관(윤동섭)</t>
    <phoneticPr fontId="24" type="noConversion"/>
  </si>
  <si>
    <t>2022.06.10.~2022.07.08.</t>
  </si>
  <si>
    <t>공사</t>
  </si>
  <si>
    <t>주식회사 지엔에스</t>
  </si>
  <si>
    <t>지방계약법 시행령 제25조제1항제5호</t>
    <phoneticPr fontId="24" type="noConversion"/>
  </si>
  <si>
    <t>경기도 성남시 중원구 마지로 288(갈현동) 1층</t>
  </si>
  <si>
    <t>분당서현청소년수련관(임흥국)</t>
    <phoneticPr fontId="24" type="noConversion"/>
  </si>
  <si>
    <t>2022.07.01.~2023.01.31.</t>
  </si>
  <si>
    <t>명진이앤씨주식회사</t>
  </si>
  <si>
    <t>경기도 성남시 수정구 산성대로341번길 한신상가동 2층</t>
  </si>
  <si>
    <t>청소년 정책실현을 위한 지속가능 경영전략 수립 연구</t>
  </si>
  <si>
    <t>전략경영본부(이승현)</t>
    <phoneticPr fontId="24" type="noConversion"/>
  </si>
  <si>
    <t>수의(전자)
협상</t>
  </si>
  <si>
    <t>주식회사 투비컨설팅그룹</t>
  </si>
  <si>
    <t>지방계약법 시행령 제26조제1항</t>
    <phoneticPr fontId="24" type="noConversion"/>
  </si>
  <si>
    <t>서울시 영등포구 국회대로74길 19, 5층</t>
  </si>
  <si>
    <t>2022년 분당정자청소년수련관  초등방과후아카데미 위탁급식 용역</t>
  </si>
  <si>
    <t>분당정자청소년수련관(임정민)</t>
    <phoneticPr fontId="24" type="noConversion"/>
  </si>
  <si>
    <t>2022.07.18.~2022.12.30.</t>
  </si>
  <si>
    <t>=</t>
    <phoneticPr fontId="24" type="noConversion"/>
  </si>
  <si>
    <t>㈜행복도시락 성남점</t>
  </si>
  <si>
    <t>지방계약법 시행령 제27조, 제25조제1항제5호</t>
    <phoneticPr fontId="24" type="noConversion"/>
  </si>
  <si>
    <t>경기도 성남시 분당구 벌말로 10-0(야탑동)</t>
  </si>
  <si>
    <t>2022년 분당야탑청소년수련관  초등방과후아카데미 위탁급식 용역</t>
  </si>
  <si>
    <t>분당야탑청소년수련관(최세은)</t>
    <phoneticPr fontId="24" type="noConversion"/>
  </si>
  <si>
    <t>중원청소년수련관 수영장 천장 교체공사</t>
  </si>
  <si>
    <t>중원청소년수련관(조영조)</t>
    <phoneticPr fontId="24" type="noConversion"/>
  </si>
  <si>
    <t>인우드건설주식회사</t>
  </si>
  <si>
    <t>경기도 성남시 분당구 야탑로149번길 14</t>
  </si>
  <si>
    <t>2022.06.01.~2023.05.31.</t>
    <phoneticPr fontId="24" type="noConversion"/>
  </si>
  <si>
    <t>김정남</t>
  </si>
  <si>
    <t>추정가격이 2천만원 초과 1억원 이하인 특수한 계약(제25조제3항제3호)</t>
  </si>
  <si>
    <t>2022.06.10.~2022.07.08.</t>
    <phoneticPr fontId="24" type="noConversion"/>
  </si>
  <si>
    <t>조희정</t>
  </si>
  <si>
    <t>추정가격이 1억원 이하 전문공사(제25조제1항제5호)</t>
  </si>
  <si>
    <t>분당정자청소년수련관</t>
  </si>
  <si>
    <t>2022.07.01.~2022.07.28.</t>
    <phoneticPr fontId="24" type="noConversion"/>
  </si>
  <si>
    <t>김은경</t>
  </si>
  <si>
    <t>분당서현청소년수련관</t>
  </si>
  <si>
    <t>2022.07.01.~2023.01.31.</t>
    <phoneticPr fontId="24" type="noConversion"/>
  </si>
  <si>
    <t>허준</t>
  </si>
  <si>
    <t>재공고입찰과 수의계약(제26조제1항)</t>
  </si>
  <si>
    <t>2022.07.18.~2022.12.30.</t>
    <phoneticPr fontId="24" type="noConversion"/>
  </si>
  <si>
    <t>강승임</t>
  </si>
  <si>
    <t>계약을 해지하는 경우의 수의계약(제27조), 추정가격이 5천만원 이하인 여성기업과의 계약(제25조제1항제5호)</t>
    <phoneticPr fontId="24" type="noConversion"/>
  </si>
  <si>
    <t>분당야탑청소년수련관</t>
  </si>
  <si>
    <t>오수연</t>
  </si>
  <si>
    <t>중원청소년수련관</t>
  </si>
  <si>
    <t>2022년 중원청소년수련관 방과후아카데미 위탁급식 용역</t>
  </si>
  <si>
    <t>㈜엠지엠</t>
  </si>
  <si>
    <t>2022.01.03.~2022.12.30.</t>
    <phoneticPr fontId="2" type="noConversion"/>
  </si>
  <si>
    <t>2022.01.03.~2022.06.10.</t>
    <phoneticPr fontId="2" type="noConversion"/>
  </si>
  <si>
    <t>지방계약법 시행령 제30조의2 제1항 제5호~제6호, 제91조</t>
    <phoneticPr fontId="2" type="noConversion"/>
  </si>
  <si>
    <t>2022년 분당서현청소년수련관 방과후아카데미 위탁급식 용역</t>
  </si>
  <si>
    <t>2022.01.03.~2022.06.10.</t>
    <phoneticPr fontId="2" type="noConversion"/>
  </si>
  <si>
    <t>2022년 분당정자청소년수련관 방과후아카데미 위탁급식 용역</t>
  </si>
  <si>
    <t>2022.01.03.~2022.12.30.</t>
  </si>
  <si>
    <t>2022.01.03.~2022.06.10.</t>
  </si>
  <si>
    <t>지방계약법 시행령 제30조의2 제1항 제5호~제6호, 제91조</t>
  </si>
  <si>
    <t>2022년 분당야탑청소년수련관 방과후아카데미 위탁급식 용역</t>
  </si>
  <si>
    <t>(임시)수정청소년수련관</t>
  </si>
  <si>
    <t>2022년 (임시)수정청소년수련관 방과후아카데미 위탁급식 용역</t>
  </si>
  <si>
    <t>㈜웰스프레쉬</t>
  </si>
  <si>
    <t>2022년</t>
  </si>
  <si>
    <t xml:space="preserve">성남시의회 </t>
  </si>
  <si>
    <t>책자</t>
  </si>
  <si>
    <t>ea</t>
  </si>
  <si>
    <t>전략경영본부 대외협력팀</t>
  </si>
  <si>
    <t>한기성</t>
  </si>
  <si>
    <t>031-729-9023</t>
  </si>
  <si>
    <t>컨퍼런스 행사에 따른 용역 건의</t>
    <phoneticPr fontId="2" type="noConversion"/>
  </si>
  <si>
    <t>이성희</t>
    <phoneticPr fontId="2" type="noConversion"/>
  </si>
  <si>
    <t>031-729-9022</t>
    <phoneticPr fontId="2" type="noConversion"/>
  </si>
  <si>
    <t>본부</t>
    <phoneticPr fontId="2" type="noConversion"/>
  </si>
  <si>
    <t>입찰</t>
    <phoneticPr fontId="2" type="noConversion"/>
  </si>
  <si>
    <t>VR레이싱 외 3종</t>
    <phoneticPr fontId="2" type="noConversion"/>
  </si>
  <si>
    <t>박태형</t>
    <phoneticPr fontId="2" type="noConversion"/>
  </si>
  <si>
    <t>네트워크 장비 구입</t>
    <phoneticPr fontId="2" type="noConversion"/>
  </si>
  <si>
    <t>수의총액</t>
    <phoneticPr fontId="2" type="noConversion"/>
  </si>
  <si>
    <t>L4</t>
    <phoneticPr fontId="2" type="noConversion"/>
  </si>
  <si>
    <t>2022년</t>
    <phoneticPr fontId="2" type="noConversion"/>
  </si>
  <si>
    <t>수의총액</t>
    <phoneticPr fontId="2" type="noConversion"/>
  </si>
  <si>
    <t>전혜진</t>
    <phoneticPr fontId="2" type="noConversion"/>
  </si>
  <si>
    <t>031-729-9056</t>
    <phoneticPr fontId="2" type="noConversion"/>
  </si>
  <si>
    <t>개인정보보호 배상책임보험 가입</t>
    <phoneticPr fontId="2" type="noConversion"/>
  </si>
  <si>
    <t>2022. 성남청년 갭이어 금융교육</t>
    <phoneticPr fontId="2" type="noConversion"/>
  </si>
  <si>
    <t>전략경영본부 청년정책실</t>
    <phoneticPr fontId="2" type="noConversion"/>
  </si>
  <si>
    <t>한지현</t>
    <phoneticPr fontId="2" type="noConversion"/>
  </si>
  <si>
    <t>031-729-9031</t>
    <phoneticPr fontId="2" type="noConversion"/>
  </si>
  <si>
    <t>본부</t>
    <phoneticPr fontId="2" type="noConversion"/>
  </si>
  <si>
    <t>8월</t>
    <phoneticPr fontId="2" type="noConversion"/>
  </si>
  <si>
    <t>2022 청소년-청년 정책 및 사업 홍보 영상 제작</t>
    <phoneticPr fontId="2" type="noConversion"/>
  </si>
  <si>
    <t>수의총액</t>
    <phoneticPr fontId="2" type="noConversion"/>
  </si>
  <si>
    <t>박지윤</t>
    <phoneticPr fontId="2" type="noConversion"/>
  </si>
  <si>
    <t>031-729-9044</t>
    <phoneticPr fontId="2" type="noConversion"/>
  </si>
  <si>
    <t>본부</t>
    <phoneticPr fontId="2" type="noConversion"/>
  </si>
  <si>
    <t>2022 카카오게임즈와 함께하는 청소년-청년 디지털서포터즈</t>
    <phoneticPr fontId="2" type="noConversion"/>
  </si>
  <si>
    <t>전략경영본부 청년정책실</t>
    <phoneticPr fontId="2" type="noConversion"/>
  </si>
  <si>
    <t>- 이 하 빈 칸 -</t>
    <phoneticPr fontId="2" type="noConversion"/>
  </si>
  <si>
    <t>- 이 하 빈 칸 -</t>
    <phoneticPr fontId="2" type="noConversion"/>
  </si>
  <si>
    <t>- 이 하 빈 칸 -</t>
    <phoneticPr fontId="2" type="noConversion"/>
  </si>
  <si>
    <t>- 이 하 빈 칸 -</t>
    <phoneticPr fontId="2" type="noConversion"/>
  </si>
  <si>
    <t>- 해당사항 없음 -</t>
    <phoneticPr fontId="2" type="noConversion"/>
  </si>
  <si>
    <t>촬영기법 교육 운영 위탁</t>
    <phoneticPr fontId="24" type="noConversion"/>
  </si>
  <si>
    <t>2022년 1차 성남 청소년-청년 포럼 계약</t>
    <phoneticPr fontId="24" type="noConversion"/>
  </si>
  <si>
    <t>재단 홍보물 제작</t>
    <phoneticPr fontId="24" type="noConversion"/>
  </si>
  <si>
    <t>2022년 성남청년 프리인턴십 네트워킹데이 행사 운영 용역</t>
    <phoneticPr fontId="24" type="noConversion"/>
  </si>
  <si>
    <t>2022. 성남청년 갭이어 워크숍(금융게임) 운영</t>
    <phoneticPr fontId="24" type="noConversion"/>
  </si>
  <si>
    <t>재단 캐릭터 굿즈(2종) 제작 계약</t>
    <phoneticPr fontId="24" type="noConversion"/>
  </si>
  <si>
    <t>용역</t>
    <phoneticPr fontId="24" type="noConversion"/>
  </si>
  <si>
    <t>촬영기법 교육 운영 위탁</t>
    <phoneticPr fontId="24" type="noConversion"/>
  </si>
  <si>
    <t>2022년 1차 성남 청소년-청년 포럼 계약</t>
    <phoneticPr fontId="24" type="noConversion"/>
  </si>
  <si>
    <t>재단 홍보물 제작</t>
    <phoneticPr fontId="24" type="noConversion"/>
  </si>
  <si>
    <t>2022년 성남청년 프리인턴십 네트워킹데이 행사 운영 용역</t>
    <phoneticPr fontId="24" type="noConversion"/>
  </si>
  <si>
    <t>2022. 성남청년 갭이어 워크숍(금융게임) 운영</t>
    <phoneticPr fontId="24" type="noConversion"/>
  </si>
  <si>
    <t>재단 캐릭터 굿즈(2종) 제작 계약</t>
    <phoneticPr fontId="24" type="noConversion"/>
  </si>
  <si>
    <t>2022.07.05.</t>
    <phoneticPr fontId="24" type="noConversion"/>
  </si>
  <si>
    <t>2022.07.07.</t>
    <phoneticPr fontId="24" type="noConversion"/>
  </si>
  <si>
    <t>2022.07.12.</t>
    <phoneticPr fontId="24" type="noConversion"/>
  </si>
  <si>
    <t>2022.07.28.</t>
    <phoneticPr fontId="24" type="noConversion"/>
  </si>
  <si>
    <t>2022.07.29.</t>
    <phoneticPr fontId="24" type="noConversion"/>
  </si>
  <si>
    <t>전략경영본부(정현섭)</t>
    <phoneticPr fontId="24" type="noConversion"/>
  </si>
  <si>
    <t>2022.07.18.~2022.12.30.</t>
    <phoneticPr fontId="24" type="noConversion"/>
  </si>
  <si>
    <t>2022.07.06.~2022.07.13.</t>
    <phoneticPr fontId="24" type="noConversion"/>
  </si>
  <si>
    <t>2022.07.11.</t>
    <phoneticPr fontId="24" type="noConversion"/>
  </si>
  <si>
    <t>한국지역정보개발원</t>
    <phoneticPr fontId="24" type="noConversion"/>
  </si>
  <si>
    <t>서울특별시 마포구 성암로 301</t>
    <phoneticPr fontId="24" type="noConversion"/>
  </si>
  <si>
    <t>전략경영본부(한지현)</t>
    <phoneticPr fontId="24" type="noConversion"/>
  </si>
  <si>
    <t>2022.07.19.</t>
    <phoneticPr fontId="24" type="noConversion"/>
  </si>
  <si>
    <t>주식회사 호오컨설팅</t>
    <phoneticPr fontId="24" type="noConversion"/>
  </si>
  <si>
    <t>경기도 고양시 일산동구 정발산로 24, 3층 티4-311</t>
    <phoneticPr fontId="24" type="noConversion"/>
  </si>
  <si>
    <t>가나안근로복지관</t>
    <phoneticPr fontId="24" type="noConversion"/>
  </si>
  <si>
    <t>경기도 성남시 분당구 야탑로 225</t>
    <phoneticPr fontId="24" type="noConversion"/>
  </si>
  <si>
    <t>전략경영본부(한기성)</t>
    <phoneticPr fontId="24" type="noConversion"/>
  </si>
  <si>
    <t>2022.07.08.</t>
    <phoneticPr fontId="24" type="noConversion"/>
  </si>
  <si>
    <t>2022.07.08.~2022.07.22.</t>
    <phoneticPr fontId="24" type="noConversion"/>
  </si>
  <si>
    <t>2022.07.22.</t>
    <phoneticPr fontId="24" type="noConversion"/>
  </si>
  <si>
    <t>전략경영본부(김보희)</t>
    <phoneticPr fontId="24" type="noConversion"/>
  </si>
  <si>
    <t>밝은다락</t>
    <phoneticPr fontId="24" type="noConversion"/>
  </si>
  <si>
    <t>경기도 성남시 분당구 운중로 112, 9층 902호</t>
    <phoneticPr fontId="24" type="noConversion"/>
  </si>
  <si>
    <t>2022.07.12.~2022.07.14.</t>
    <phoneticPr fontId="24" type="noConversion"/>
  </si>
  <si>
    <t>2022.07.14.</t>
    <phoneticPr fontId="24" type="noConversion"/>
  </si>
  <si>
    <t>전략경영본부(한지현)</t>
    <phoneticPr fontId="24" type="noConversion"/>
  </si>
  <si>
    <t>경기도 용인시 수지구 용구대로 2737-14, 402호</t>
    <phoneticPr fontId="24" type="noConversion"/>
  </si>
  <si>
    <t>국제캐쉬플로우강사협회</t>
    <phoneticPr fontId="24" type="noConversion"/>
  </si>
  <si>
    <t>2022.08.04.~2022.08.31.</t>
    <phoneticPr fontId="24" type="noConversion"/>
  </si>
  <si>
    <t>시기미도래</t>
    <phoneticPr fontId="24" type="noConversion"/>
  </si>
  <si>
    <t>경기도 성남시 중원구 제일로 19-0</t>
    <phoneticPr fontId="24" type="noConversion"/>
  </si>
  <si>
    <t>주식회사 준보코리아</t>
    <phoneticPr fontId="24" type="noConversion"/>
  </si>
  <si>
    <t>전략경영본부(남태원)</t>
    <phoneticPr fontId="24" type="noConversion"/>
  </si>
  <si>
    <t>2022.07.29.~2022.10.31.</t>
    <phoneticPr fontId="24" type="noConversion"/>
  </si>
  <si>
    <t>수의</t>
  </si>
  <si>
    <t>수의</t>
    <phoneticPr fontId="24" type="noConversion"/>
  </si>
  <si>
    <t>2022.07.05.</t>
    <phoneticPr fontId="24" type="noConversion"/>
  </si>
  <si>
    <t>2022.07.07.</t>
    <phoneticPr fontId="24" type="noConversion"/>
  </si>
  <si>
    <t>2022.07.08.</t>
    <phoneticPr fontId="24" type="noConversion"/>
  </si>
  <si>
    <t>2022.07.12.</t>
    <phoneticPr fontId="24" type="noConversion"/>
  </si>
  <si>
    <t>2022.07.28.</t>
    <phoneticPr fontId="24" type="noConversion"/>
  </si>
  <si>
    <t>업 체 명</t>
    <phoneticPr fontId="24" type="noConversion"/>
  </si>
  <si>
    <t>2022.07.06.~2022.07.13.</t>
    <phoneticPr fontId="24" type="noConversion"/>
  </si>
  <si>
    <t>한국지역정보개발원</t>
    <phoneticPr fontId="24" type="noConversion"/>
  </si>
  <si>
    <t>서울특별시 마포구 성암로 301</t>
    <phoneticPr fontId="24" type="noConversion"/>
  </si>
  <si>
    <t>한국지역정보개발원(서울시 마포구)</t>
    <phoneticPr fontId="24" type="noConversion"/>
  </si>
  <si>
    <t>2022.07.19.</t>
    <phoneticPr fontId="24" type="noConversion"/>
  </si>
  <si>
    <t>주식회사 호오컨설팅</t>
    <phoneticPr fontId="24" type="noConversion"/>
  </si>
  <si>
    <t>경기도 고양시 일산동구 정발산로 24, 3층 티4-311</t>
    <phoneticPr fontId="24" type="noConversion"/>
  </si>
  <si>
    <t>성남시청소년재단</t>
    <phoneticPr fontId="24" type="noConversion"/>
  </si>
  <si>
    <t>2022.07.22.</t>
    <phoneticPr fontId="24" type="noConversion"/>
  </si>
  <si>
    <t>경기도 성남시 분당구 야탑로 225</t>
    <phoneticPr fontId="24" type="noConversion"/>
  </si>
  <si>
    <t>가나안복지근로관</t>
    <phoneticPr fontId="24" type="noConversion"/>
  </si>
  <si>
    <t>2022.07.12.~2022.07.14.</t>
    <phoneticPr fontId="24" type="noConversion"/>
  </si>
  <si>
    <t>경기도 성남시 분당구 운중로 112, 9층 902호</t>
    <phoneticPr fontId="24" type="noConversion"/>
  </si>
  <si>
    <t>밝은다락</t>
    <phoneticPr fontId="24" type="noConversion"/>
  </si>
  <si>
    <t>경기도 성남시 분당구</t>
    <phoneticPr fontId="24" type="noConversion"/>
  </si>
  <si>
    <t>2022.08.04.~2022.08.31.</t>
    <phoneticPr fontId="24" type="noConversion"/>
  </si>
  <si>
    <t>국제캐쉬플로우강사협회</t>
    <phoneticPr fontId="24" type="noConversion"/>
  </si>
  <si>
    <t>경기도 용인시 수지구 용구대로 2737-14, 402호</t>
    <phoneticPr fontId="24" type="noConversion"/>
  </si>
  <si>
    <t>2022.07.29.~2022.10.31.</t>
    <phoneticPr fontId="24" type="noConversion"/>
  </si>
  <si>
    <t>2022.07.29.</t>
    <phoneticPr fontId="24" type="noConversion"/>
  </si>
  <si>
    <t>주식회사 준보코리아</t>
    <phoneticPr fontId="24" type="noConversion"/>
  </si>
  <si>
    <t>경기도 성남시 중원구 제일로 19-0</t>
    <phoneticPr fontId="24" type="noConversion"/>
  </si>
  <si>
    <t>성남시청소년재단</t>
    <phoneticPr fontId="24" type="noConversion"/>
  </si>
  <si>
    <t>이재영</t>
    <phoneticPr fontId="24" type="noConversion"/>
  </si>
  <si>
    <t>김대성</t>
    <phoneticPr fontId="24" type="noConversion"/>
  </si>
  <si>
    <t>이혜정</t>
    <phoneticPr fontId="24" type="noConversion"/>
  </si>
  <si>
    <t>이경환</t>
    <phoneticPr fontId="24" type="noConversion"/>
  </si>
  <si>
    <t>정윤후</t>
    <phoneticPr fontId="24" type="noConversion"/>
  </si>
  <si>
    <t>정강자</t>
    <phoneticPr fontId="24" type="noConversion"/>
  </si>
  <si>
    <t>(2022. 7. 31. 기준 / 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</si>
</sst>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0_);[Red]\(0\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10"/>
      <color theme="1" tint="0.499984740745262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11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2" xfId="0" applyNumberFormat="1" applyFont="1" applyFill="1" applyBorder="1" applyAlignment="1">
      <alignment horizontal="left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centerContinuous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 shrinkToFit="1"/>
    </xf>
    <xf numFmtId="41" fontId="28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25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21" fillId="0" borderId="2" xfId="0" quotePrefix="1" applyNumberFormat="1" applyFont="1" applyFill="1" applyBorder="1" applyAlignment="1">
      <alignment horizontal="left" vertical="center" shrinkToFit="1"/>
    </xf>
    <xf numFmtId="177" fontId="21" fillId="0" borderId="2" xfId="0" applyNumberFormat="1" applyFont="1" applyFill="1" applyBorder="1" applyAlignment="1">
      <alignment horizontal="left" vertical="center" shrinkToFit="1"/>
    </xf>
    <xf numFmtId="181" fontId="21" fillId="0" borderId="2" xfId="0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21" fillId="0" borderId="2" xfId="1" applyFont="1" applyFill="1" applyBorder="1" applyAlignment="1" applyProtection="1">
      <alignment horizontal="right" vertical="center" shrinkToFit="1"/>
    </xf>
    <xf numFmtId="41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1" fontId="21" fillId="0" borderId="2" xfId="1" applyFont="1" applyFill="1" applyBorder="1" applyAlignment="1">
      <alignment horizontal="right" vertical="center" shrinkToFit="1"/>
    </xf>
    <xf numFmtId="41" fontId="21" fillId="0" borderId="2" xfId="1" quotePrefix="1" applyFont="1" applyFill="1" applyBorder="1" applyAlignment="1" applyProtection="1">
      <alignment horizontal="right"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Continuous" vertical="center"/>
    </xf>
    <xf numFmtId="0" fontId="26" fillId="0" borderId="0" xfId="0" applyNumberFormat="1" applyFont="1" applyBorder="1" applyAlignment="1">
      <alignment horizontal="centerContinuous" vertical="center"/>
    </xf>
    <xf numFmtId="0" fontId="25" fillId="0" borderId="0" xfId="0" applyFont="1"/>
    <xf numFmtId="0" fontId="28" fillId="0" borderId="0" xfId="0" applyFont="1" applyBorder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" xfId="0" quotePrefix="1" applyNumberFormat="1" applyFont="1" applyFill="1" applyBorder="1" applyAlignment="1">
      <alignment horizontal="left" vertical="center" shrinkToFit="1"/>
    </xf>
    <xf numFmtId="41" fontId="21" fillId="0" borderId="2" xfId="1" quotePrefix="1" applyFont="1" applyFill="1" applyBorder="1" applyAlignment="1">
      <alignment vertical="center" shrinkToFit="1"/>
    </xf>
    <xf numFmtId="181" fontId="21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2" xfId="0" quotePrefix="1" applyNumberFormat="1" applyFont="1" applyFill="1" applyBorder="1" applyAlignment="1">
      <alignment horizontal="left" vertical="center" shrinkToFit="1"/>
    </xf>
    <xf numFmtId="41" fontId="5" fillId="0" borderId="32" xfId="1" quotePrefix="1" applyFont="1" applyFill="1" applyBorder="1" applyAlignment="1">
      <alignment vertical="center" shrinkToFit="1"/>
    </xf>
    <xf numFmtId="181" fontId="5" fillId="0" borderId="32" xfId="2" applyNumberFormat="1" applyFont="1" applyFill="1" applyBorder="1" applyAlignment="1">
      <alignment horizontal="center" vertical="center" shrinkToFit="1"/>
    </xf>
    <xf numFmtId="181" fontId="5" fillId="0" borderId="32" xfId="0" quotePrefix="1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181" fontId="21" fillId="0" borderId="2" xfId="2" applyNumberFormat="1" applyFont="1" applyFill="1" applyBorder="1" applyAlignment="1">
      <alignment horizontal="center" vertical="center" shrinkToFit="1"/>
    </xf>
    <xf numFmtId="181" fontId="21" fillId="0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 applyProtection="1">
      <alignment horizontal="center" vertical="center" shrinkToFit="1"/>
    </xf>
    <xf numFmtId="0" fontId="21" fillId="0" borderId="27" xfId="0" quotePrefix="1" applyNumberFormat="1" applyFont="1" applyFill="1" applyBorder="1" applyAlignment="1">
      <alignment horizontal="left" vertical="center" shrinkToFit="1"/>
    </xf>
    <xf numFmtId="177" fontId="21" fillId="0" borderId="27" xfId="0" applyNumberFormat="1" applyFont="1" applyFill="1" applyBorder="1" applyAlignment="1">
      <alignment horizontal="left" vertical="center" shrinkToFit="1"/>
    </xf>
    <xf numFmtId="41" fontId="21" fillId="0" borderId="27" xfId="1" quotePrefix="1" applyFont="1" applyFill="1" applyBorder="1" applyAlignment="1">
      <alignment vertical="center" shrinkToFit="1"/>
    </xf>
    <xf numFmtId="181" fontId="21" fillId="0" borderId="27" xfId="2" applyNumberFormat="1" applyFont="1" applyFill="1" applyBorder="1" applyAlignment="1">
      <alignment horizontal="center" vertical="center" shrinkToFit="1"/>
    </xf>
    <xf numFmtId="181" fontId="21" fillId="0" borderId="27" xfId="0" quotePrefix="1" applyNumberFormat="1" applyFont="1" applyFill="1" applyBorder="1" applyAlignment="1">
      <alignment horizontal="center" vertical="center" shrinkToFit="1"/>
    </xf>
    <xf numFmtId="181" fontId="21" fillId="0" borderId="27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1" fontId="21" fillId="0" borderId="2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/>
    </xf>
    <xf numFmtId="41" fontId="21" fillId="0" borderId="27" xfId="1" applyFont="1" applyFill="1" applyBorder="1" applyAlignment="1" applyProtection="1">
      <alignment horizontal="right" vertical="center" shrinkToFit="1"/>
    </xf>
    <xf numFmtId="41" fontId="21" fillId="0" borderId="27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horizontal="center" vertical="center"/>
    </xf>
    <xf numFmtId="177" fontId="21" fillId="0" borderId="27" xfId="0" quotePrefix="1" applyNumberFormat="1" applyFont="1" applyFill="1" applyBorder="1" applyAlignment="1">
      <alignment horizontal="left" vertical="center" shrinkToFit="1"/>
    </xf>
    <xf numFmtId="0" fontId="21" fillId="0" borderId="27" xfId="0" applyNumberFormat="1" applyFont="1" applyFill="1" applyBorder="1" applyAlignment="1">
      <alignment vertical="center" shrinkToFit="1"/>
    </xf>
    <xf numFmtId="41" fontId="21" fillId="0" borderId="27" xfId="1" applyFont="1" applyFill="1" applyBorder="1" applyAlignment="1">
      <alignment horizontal="right" vertical="center" shrinkToFit="1"/>
    </xf>
    <xf numFmtId="181" fontId="21" fillId="0" borderId="27" xfId="0" applyNumberFormat="1" applyFont="1" applyFill="1" applyBorder="1" applyAlignment="1" applyProtection="1">
      <alignment horizontal="center" vertical="center" shrinkToFit="1"/>
    </xf>
    <xf numFmtId="38" fontId="5" fillId="4" borderId="2" xfId="577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5946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38" fontId="5" fillId="0" borderId="2" xfId="5769" quotePrefix="1" applyNumberFormat="1" applyFont="1" applyFill="1" applyBorder="1" applyAlignment="1">
      <alignment horizontal="center" vertical="center" shrinkToFit="1"/>
    </xf>
    <xf numFmtId="3" fontId="5" fillId="4" borderId="2" xfId="0" quotePrefix="1" applyNumberFormat="1" applyFont="1" applyFill="1" applyBorder="1" applyAlignment="1">
      <alignment horizontal="center" vertical="center" shrinkToFit="1"/>
    </xf>
    <xf numFmtId="186" fontId="5" fillId="4" borderId="2" xfId="5946" applyNumberFormat="1" applyFont="1" applyFill="1" applyBorder="1" applyAlignment="1">
      <alignment horizontal="center" vertical="center" shrinkToFit="1"/>
    </xf>
    <xf numFmtId="0" fontId="6" fillId="0" borderId="2" xfId="0" quotePrefix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153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41" fontId="6" fillId="4" borderId="2" xfId="11479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3" xfId="0" applyNumberFormat="1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182" fontId="5" fillId="4" borderId="26" xfId="0" applyNumberFormat="1" applyFont="1" applyFill="1" applyBorder="1" applyAlignment="1">
      <alignment horizontal="center" vertical="center" shrinkToFit="1"/>
    </xf>
    <xf numFmtId="0" fontId="5" fillId="4" borderId="26" xfId="0" quotePrefix="1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0" fontId="5" fillId="4" borderId="36" xfId="0" applyFont="1" applyFill="1" applyBorder="1" applyAlignment="1">
      <alignment horizontal="center" vertical="center" shrinkToFit="1"/>
    </xf>
    <xf numFmtId="0" fontId="5" fillId="4" borderId="35" xfId="0" applyFont="1" applyFill="1" applyBorder="1" applyAlignment="1">
      <alignment horizontal="center" vertical="center" shrinkToFit="1"/>
    </xf>
    <xf numFmtId="38" fontId="5" fillId="4" borderId="26" xfId="5770" applyNumberFormat="1" applyFont="1" applyFill="1" applyBorder="1" applyAlignment="1">
      <alignment horizontal="center" vertical="center" shrinkToFit="1"/>
    </xf>
    <xf numFmtId="41" fontId="5" fillId="4" borderId="26" xfId="5767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6" fillId="4" borderId="2" xfId="0" applyNumberFormat="1" applyFont="1" applyFill="1" applyBorder="1" applyAlignment="1">
      <alignment horizontal="left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center" vertical="center" shrinkToFit="1"/>
    </xf>
    <xf numFmtId="183" fontId="5" fillId="4" borderId="33" xfId="0" applyNumberFormat="1" applyFont="1" applyFill="1" applyBorder="1" applyAlignment="1">
      <alignment horizontal="center" vertical="center" shrinkToFit="1"/>
    </xf>
    <xf numFmtId="186" fontId="5" fillId="0" borderId="37" xfId="0" applyNumberFormat="1" applyFont="1" applyFill="1" applyBorder="1" applyAlignment="1">
      <alignment horizontal="center" vertical="center" shrinkToFit="1"/>
    </xf>
    <xf numFmtId="182" fontId="5" fillId="0" borderId="27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left" vertical="center" shrinkToFit="1"/>
    </xf>
    <xf numFmtId="0" fontId="5" fillId="4" borderId="27" xfId="0" applyFont="1" applyFill="1" applyBorder="1" applyAlignment="1">
      <alignment horizontal="center" vertical="center" shrinkToFit="1"/>
    </xf>
    <xf numFmtId="38" fontId="5" fillId="4" borderId="27" xfId="2" applyNumberFormat="1" applyFont="1" applyFill="1" applyBorder="1" applyAlignment="1">
      <alignment horizontal="center" vertical="center" shrinkToFit="1"/>
    </xf>
    <xf numFmtId="41" fontId="5" fillId="4" borderId="38" xfId="178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5" fillId="4" borderId="34" xfId="178" applyFont="1" applyFill="1" applyBorder="1" applyAlignment="1">
      <alignment horizontal="center" vertical="center" shrinkToFit="1"/>
    </xf>
    <xf numFmtId="10" fontId="6" fillId="0" borderId="0" xfId="0" applyNumberFormat="1" applyFont="1" applyAlignment="1">
      <alignment vertical="center"/>
    </xf>
    <xf numFmtId="181" fontId="21" fillId="4" borderId="2" xfId="0" applyNumberFormat="1" applyFont="1" applyFill="1" applyBorder="1" applyAlignment="1">
      <alignment horizontal="center" vertical="center" shrinkToFit="1"/>
    </xf>
    <xf numFmtId="177" fontId="31" fillId="4" borderId="2" xfId="0" applyNumberFormat="1" applyFont="1" applyFill="1" applyBorder="1" applyAlignment="1">
      <alignment horizontal="left" vertical="center" shrinkToFit="1"/>
    </xf>
    <xf numFmtId="177" fontId="31" fillId="4" borderId="2" xfId="0" applyNumberFormat="1" applyFont="1" applyFill="1" applyBorder="1" applyAlignment="1">
      <alignment horizontal="center" vertical="center" shrinkToFit="1"/>
    </xf>
    <xf numFmtId="41" fontId="31" fillId="4" borderId="2" xfId="1" applyNumberFormat="1" applyFont="1" applyFill="1" applyBorder="1" applyAlignment="1">
      <alignment horizontal="right" vertical="center" shrinkToFit="1"/>
    </xf>
    <xf numFmtId="181" fontId="31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5" fontId="5" fillId="4" borderId="2" xfId="0" applyNumberFormat="1" applyFont="1" applyFill="1" applyBorder="1" applyAlignment="1">
      <alignment horizontal="center" vertical="center" shrinkToFit="1"/>
    </xf>
    <xf numFmtId="177" fontId="32" fillId="4" borderId="2" xfId="0" applyNumberFormat="1" applyFont="1" applyFill="1" applyBorder="1" applyAlignment="1">
      <alignment horizontal="left" vertical="center" shrinkToFit="1"/>
    </xf>
    <xf numFmtId="177" fontId="32" fillId="4" borderId="2" xfId="0" applyNumberFormat="1" applyFont="1" applyFill="1" applyBorder="1" applyAlignment="1">
      <alignment horizontal="center" vertical="center" shrinkToFit="1"/>
    </xf>
    <xf numFmtId="41" fontId="32" fillId="4" borderId="2" xfId="1" applyNumberFormat="1" applyFont="1" applyFill="1" applyBorder="1" applyAlignment="1">
      <alignment horizontal="right" vertical="center" shrinkToFit="1"/>
    </xf>
    <xf numFmtId="181" fontId="32" fillId="4" borderId="2" xfId="0" applyNumberFormat="1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0" fontId="6" fillId="4" borderId="2" xfId="0" applyNumberFormat="1" applyFont="1" applyFill="1" applyBorder="1" applyAlignment="1" applyProtection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41" fontId="6" fillId="4" borderId="2" xfId="1" quotePrefix="1" applyFont="1" applyFill="1" applyBorder="1" applyAlignment="1" applyProtection="1">
      <alignment horizontal="right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77" fontId="6" fillId="4" borderId="2" xfId="0" applyNumberFormat="1" applyFont="1" applyFill="1" applyBorder="1" applyAlignment="1">
      <alignment horizontal="left" vertical="center" shrinkToFit="1"/>
    </xf>
    <xf numFmtId="177" fontId="6" fillId="4" borderId="2" xfId="0" applyNumberFormat="1" applyFont="1" applyFill="1" applyBorder="1" applyAlignment="1">
      <alignment horizontal="center" vertical="center" shrinkToFit="1"/>
    </xf>
    <xf numFmtId="41" fontId="6" fillId="4" borderId="2" xfId="1" applyNumberFormat="1" applyFont="1" applyFill="1" applyBorder="1" applyAlignment="1">
      <alignment horizontal="right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80" fontId="6" fillId="0" borderId="0" xfId="5763" applyNumberFormat="1" applyFont="1" applyAlignment="1">
      <alignment vertical="center"/>
    </xf>
    <xf numFmtId="41" fontId="5" fillId="4" borderId="27" xfId="1" quotePrefix="1" applyFont="1" applyFill="1" applyBorder="1" applyAlignment="1">
      <alignment horizontal="right" vertical="center" shrinkToFit="1"/>
    </xf>
    <xf numFmtId="177" fontId="5" fillId="4" borderId="27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left" vertical="center" shrinkToFit="1"/>
    </xf>
    <xf numFmtId="0" fontId="20" fillId="0" borderId="12" xfId="0" applyFont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right" vertical="center" shrinkToFit="1"/>
    </xf>
    <xf numFmtId="0" fontId="6" fillId="0" borderId="33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183" fontId="6" fillId="0" borderId="33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5" fillId="4" borderId="39" xfId="0" applyFont="1" applyFill="1" applyBorder="1" applyAlignment="1">
      <alignment horizontal="center" vertical="center" shrinkToFit="1"/>
    </xf>
    <xf numFmtId="182" fontId="5" fillId="4" borderId="40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Border="1" applyAlignment="1">
      <alignment horizontal="left" vertical="center" shrinkToFit="1"/>
    </xf>
    <xf numFmtId="0" fontId="5" fillId="4" borderId="40" xfId="0" applyFont="1" applyFill="1" applyBorder="1" applyAlignment="1">
      <alignment horizontal="center" vertical="center" shrinkToFit="1"/>
    </xf>
    <xf numFmtId="38" fontId="5" fillId="4" borderId="40" xfId="5770" applyNumberFormat="1" applyFont="1" applyFill="1" applyBorder="1" applyAlignment="1">
      <alignment horizontal="center" vertical="center" shrinkToFit="1"/>
    </xf>
    <xf numFmtId="0" fontId="33" fillId="4" borderId="40" xfId="0" quotePrefix="1" applyFont="1" applyFill="1" applyBorder="1" applyAlignment="1">
      <alignment horizontal="center" vertical="center" shrinkToFit="1"/>
    </xf>
    <xf numFmtId="0" fontId="33" fillId="4" borderId="40" xfId="0" applyFont="1" applyFill="1" applyBorder="1" applyAlignment="1">
      <alignment horizontal="center" vertical="center" shrinkToFit="1"/>
    </xf>
    <xf numFmtId="41" fontId="33" fillId="4" borderId="40" xfId="5767" applyFont="1" applyFill="1" applyBorder="1" applyAlignment="1">
      <alignment horizontal="center" vertical="center" shrinkToFit="1"/>
    </xf>
    <xf numFmtId="0" fontId="5" fillId="4" borderId="41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38" fontId="6" fillId="4" borderId="2" xfId="5770" applyNumberFormat="1" applyFont="1" applyFill="1" applyBorder="1" applyAlignment="1">
      <alignment horizontal="center" vertical="center" shrinkToFit="1"/>
    </xf>
    <xf numFmtId="41" fontId="6" fillId="4" borderId="2" xfId="5767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26" xfId="0" quotePrefix="1" applyNumberFormat="1" applyFont="1" applyBorder="1" applyAlignment="1">
      <alignment horizontal="left" vertical="center" shrinkToFit="1"/>
    </xf>
    <xf numFmtId="0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2" xfId="1" quotePrefix="1" applyNumberFormat="1" applyFont="1" applyFill="1" applyBorder="1" applyAlignment="1" applyProtection="1">
      <alignment horizontal="center" vertical="center" shrinkToFit="1"/>
    </xf>
    <xf numFmtId="177" fontId="31" fillId="4" borderId="2" xfId="0" quotePrefix="1" applyNumberFormat="1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80" fontId="12" fillId="0" borderId="8" xfId="0" applyNumberFormat="1" applyFont="1" applyBorder="1" applyAlignment="1">
      <alignment horizontal="center" vertical="center" shrinkToFi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3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shrinkToFit="1"/>
    </xf>
    <xf numFmtId="3" fontId="5" fillId="0" borderId="22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11535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>
      <selection activeCell="E1" sqref="E1"/>
    </sheetView>
  </sheetViews>
  <sheetFormatPr defaultRowHeight="13.5" x14ac:dyDescent="0.15"/>
  <cols>
    <col min="1" max="2" width="8.88671875" style="146"/>
    <col min="3" max="3" width="35.21875" style="146" bestFit="1" customWidth="1"/>
    <col min="4" max="4" width="8.88671875" style="146"/>
    <col min="5" max="5" width="30.5546875" style="146" customWidth="1"/>
    <col min="6" max="7" width="8.88671875" style="146"/>
    <col min="8" max="8" width="10.109375" style="146" bestFit="1" customWidth="1"/>
    <col min="9" max="9" width="18.88671875" style="146" bestFit="1" customWidth="1"/>
    <col min="10" max="16384" width="8.88671875" style="146"/>
  </cols>
  <sheetData>
    <row r="1" spans="1:12" ht="36" customHeight="1" x14ac:dyDescent="0.15">
      <c r="A1" s="144" t="s">
        <v>54</v>
      </c>
      <c r="B1" s="144"/>
      <c r="C1" s="145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5.5" customHeight="1" x14ac:dyDescent="0.15">
      <c r="A2" s="57" t="s">
        <v>91</v>
      </c>
      <c r="B2" s="147"/>
      <c r="C2" s="148"/>
      <c r="D2" s="149"/>
      <c r="E2" s="149"/>
      <c r="F2" s="149"/>
      <c r="G2" s="149"/>
      <c r="H2" s="149"/>
      <c r="I2" s="149"/>
      <c r="J2" s="149"/>
      <c r="K2" s="149"/>
      <c r="L2" s="109" t="s">
        <v>83</v>
      </c>
    </row>
    <row r="3" spans="1:12" ht="35.25" customHeight="1" thickBot="1" x14ac:dyDescent="0.2">
      <c r="A3" s="150" t="s">
        <v>55</v>
      </c>
      <c r="B3" s="150" t="s">
        <v>40</v>
      </c>
      <c r="C3" s="151" t="s">
        <v>56</v>
      </c>
      <c r="D3" s="152" t="s">
        <v>95</v>
      </c>
      <c r="E3" s="150" t="s">
        <v>57</v>
      </c>
      <c r="F3" s="150" t="s">
        <v>58</v>
      </c>
      <c r="G3" s="150" t="s">
        <v>59</v>
      </c>
      <c r="H3" s="150" t="s">
        <v>94</v>
      </c>
      <c r="I3" s="150" t="s">
        <v>41</v>
      </c>
      <c r="J3" s="150" t="s">
        <v>60</v>
      </c>
      <c r="K3" s="150" t="s">
        <v>61</v>
      </c>
      <c r="L3" s="153" t="s">
        <v>1</v>
      </c>
    </row>
    <row r="4" spans="1:12" s="21" customFormat="1" ht="24" customHeight="1" thickTop="1" x14ac:dyDescent="0.25">
      <c r="A4" s="322" t="s">
        <v>288</v>
      </c>
      <c r="B4" s="323">
        <v>8</v>
      </c>
      <c r="C4" s="324" t="s">
        <v>289</v>
      </c>
      <c r="D4" s="325" t="s">
        <v>107</v>
      </c>
      <c r="E4" s="326" t="s">
        <v>290</v>
      </c>
      <c r="F4" s="327">
        <v>170</v>
      </c>
      <c r="G4" s="328" t="s">
        <v>291</v>
      </c>
      <c r="H4" s="329">
        <v>1350000</v>
      </c>
      <c r="I4" s="328" t="s">
        <v>292</v>
      </c>
      <c r="J4" s="325" t="s">
        <v>293</v>
      </c>
      <c r="K4" s="325" t="s">
        <v>294</v>
      </c>
      <c r="L4" s="330"/>
    </row>
    <row r="5" spans="1:12" s="21" customFormat="1" ht="24" customHeight="1" x14ac:dyDescent="0.25">
      <c r="A5" s="331" t="s">
        <v>305</v>
      </c>
      <c r="B5" s="316">
        <v>8</v>
      </c>
      <c r="C5" s="260" t="s">
        <v>302</v>
      </c>
      <c r="D5" s="269" t="s">
        <v>306</v>
      </c>
      <c r="E5" s="332" t="s">
        <v>304</v>
      </c>
      <c r="F5" s="320">
        <v>1</v>
      </c>
      <c r="G5" s="269" t="s">
        <v>143</v>
      </c>
      <c r="H5" s="333">
        <v>11600000</v>
      </c>
      <c r="I5" s="269" t="s">
        <v>144</v>
      </c>
      <c r="J5" s="269" t="s">
        <v>307</v>
      </c>
      <c r="K5" s="269" t="s">
        <v>308</v>
      </c>
      <c r="L5" s="334"/>
    </row>
    <row r="6" spans="1:12" s="21" customFormat="1" ht="24" customHeight="1" x14ac:dyDescent="0.25">
      <c r="A6" s="312" t="s">
        <v>138</v>
      </c>
      <c r="B6" s="235" t="s">
        <v>156</v>
      </c>
      <c r="C6" s="335" t="s">
        <v>139</v>
      </c>
      <c r="D6" s="235" t="s">
        <v>299</v>
      </c>
      <c r="E6" s="235" t="s">
        <v>300</v>
      </c>
      <c r="F6" s="235">
        <v>5</v>
      </c>
      <c r="G6" s="235" t="s">
        <v>147</v>
      </c>
      <c r="H6" s="313">
        <v>77500</v>
      </c>
      <c r="I6" s="235" t="s">
        <v>141</v>
      </c>
      <c r="J6" s="235" t="s">
        <v>301</v>
      </c>
      <c r="K6" s="236" t="s">
        <v>142</v>
      </c>
      <c r="L6" s="314"/>
    </row>
    <row r="7" spans="1:12" s="21" customFormat="1" ht="24" customHeight="1" x14ac:dyDescent="0.25">
      <c r="A7" s="254"/>
      <c r="B7" s="250"/>
      <c r="C7" s="336" t="s">
        <v>323</v>
      </c>
      <c r="D7" s="252"/>
      <c r="E7" s="255"/>
      <c r="F7" s="251"/>
      <c r="G7" s="252"/>
      <c r="H7" s="256"/>
      <c r="I7" s="252"/>
      <c r="J7" s="252"/>
      <c r="K7" s="252"/>
      <c r="L7" s="253"/>
    </row>
    <row r="8" spans="1:12" s="21" customFormat="1" ht="24" customHeight="1" x14ac:dyDescent="0.25">
      <c r="A8" s="257"/>
      <c r="B8" s="230"/>
      <c r="C8" s="258"/>
      <c r="D8" s="236"/>
      <c r="E8" s="208"/>
      <c r="F8" s="218"/>
      <c r="G8" s="236"/>
      <c r="H8" s="259"/>
      <c r="I8" s="236"/>
      <c r="J8" s="236"/>
      <c r="K8" s="236"/>
      <c r="L8" s="249"/>
    </row>
    <row r="9" spans="1:12" s="21" customFormat="1" ht="24" customHeight="1" x14ac:dyDescent="0.25">
      <c r="A9" s="215"/>
      <c r="B9" s="214"/>
      <c r="C9" s="260"/>
      <c r="D9" s="220"/>
      <c r="E9" s="219"/>
      <c r="F9" s="210"/>
      <c r="G9" s="209"/>
      <c r="H9" s="211"/>
      <c r="I9" s="209"/>
      <c r="J9" s="209"/>
      <c r="K9" s="209"/>
      <c r="L9" s="209"/>
    </row>
    <row r="10" spans="1:12" s="21" customFormat="1" ht="24" customHeight="1" x14ac:dyDescent="0.25">
      <c r="A10" s="215"/>
      <c r="B10" s="214"/>
      <c r="C10" s="221"/>
      <c r="D10" s="220"/>
      <c r="E10" s="219"/>
      <c r="F10" s="210"/>
      <c r="G10" s="209"/>
      <c r="H10" s="211"/>
      <c r="I10" s="209"/>
      <c r="J10" s="209"/>
      <c r="K10" s="209"/>
      <c r="L10" s="209"/>
    </row>
    <row r="11" spans="1:12" s="21" customFormat="1" ht="24" customHeight="1" x14ac:dyDescent="0.25">
      <c r="A11" s="215"/>
      <c r="B11" s="214"/>
      <c r="C11" s="221"/>
      <c r="D11" s="220"/>
      <c r="E11" s="219"/>
      <c r="F11" s="218"/>
      <c r="G11" s="209"/>
      <c r="H11" s="211"/>
      <c r="I11" s="209"/>
      <c r="J11" s="209"/>
      <c r="K11" s="209"/>
      <c r="L11" s="209"/>
    </row>
    <row r="12" spans="1:12" s="21" customFormat="1" ht="24" customHeight="1" x14ac:dyDescent="0.25">
      <c r="A12" s="215"/>
      <c r="B12" s="214"/>
      <c r="C12" s="212"/>
      <c r="D12" s="213"/>
      <c r="E12" s="217"/>
      <c r="F12" s="210"/>
      <c r="G12" s="209"/>
      <c r="H12" s="211"/>
      <c r="I12" s="209"/>
      <c r="J12" s="209"/>
      <c r="K12" s="209"/>
      <c r="L12" s="209"/>
    </row>
    <row r="13" spans="1:12" s="21" customFormat="1" ht="24" customHeight="1" x14ac:dyDescent="0.25">
      <c r="A13" s="215"/>
      <c r="B13" s="214"/>
      <c r="C13" s="216"/>
      <c r="D13" s="213"/>
      <c r="E13" s="217"/>
      <c r="F13" s="210"/>
      <c r="G13" s="209"/>
      <c r="H13" s="211"/>
      <c r="I13" s="209"/>
      <c r="J13" s="209"/>
      <c r="K13" s="209"/>
      <c r="L13" s="209"/>
    </row>
    <row r="14" spans="1:12" s="21" customFormat="1" ht="24" customHeight="1" x14ac:dyDescent="0.25">
      <c r="A14" s="215"/>
      <c r="B14" s="214"/>
      <c r="C14" s="212"/>
      <c r="D14" s="213"/>
      <c r="E14" s="217"/>
      <c r="F14" s="210"/>
      <c r="G14" s="209"/>
      <c r="H14" s="211"/>
      <c r="I14" s="209"/>
      <c r="J14" s="209"/>
      <c r="K14" s="209"/>
      <c r="L14" s="209"/>
    </row>
    <row r="15" spans="1:12" s="21" customFormat="1" ht="24" customHeight="1" x14ac:dyDescent="0.25">
      <c r="A15" s="215"/>
      <c r="B15" s="214"/>
      <c r="C15" s="212"/>
      <c r="D15" s="209"/>
      <c r="E15" s="208"/>
      <c r="F15" s="210"/>
      <c r="G15" s="209"/>
      <c r="H15" s="211"/>
      <c r="I15" s="209"/>
      <c r="J15" s="209"/>
      <c r="K15" s="209"/>
      <c r="L15" s="209"/>
    </row>
    <row r="16" spans="1:12" s="21" customFormat="1" ht="24" customHeight="1" x14ac:dyDescent="0.25">
      <c r="A16" s="123"/>
      <c r="B16" s="101"/>
      <c r="C16" s="73"/>
      <c r="D16" s="18"/>
      <c r="E16" s="9"/>
      <c r="F16" s="19"/>
      <c r="G16" s="18"/>
      <c r="H16" s="20"/>
      <c r="I16" s="18"/>
      <c r="J16" s="18"/>
      <c r="K16" s="18"/>
      <c r="L16" s="18"/>
    </row>
    <row r="17" spans="1:12" s="21" customFormat="1" ht="24" customHeight="1" x14ac:dyDescent="0.25">
      <c r="A17" s="123"/>
      <c r="B17" s="101"/>
      <c r="C17" s="73"/>
      <c r="D17" s="18"/>
      <c r="E17" s="9"/>
      <c r="F17" s="19"/>
      <c r="G17" s="18"/>
      <c r="H17" s="20"/>
      <c r="I17" s="18"/>
      <c r="J17" s="18"/>
      <c r="K17" s="18"/>
      <c r="L17" s="18"/>
    </row>
    <row r="18" spans="1:12" s="21" customFormat="1" ht="24" customHeight="1" x14ac:dyDescent="0.25">
      <c r="A18" s="123"/>
      <c r="B18" s="101"/>
      <c r="C18" s="73"/>
      <c r="D18" s="18"/>
      <c r="E18" s="9"/>
      <c r="F18" s="19"/>
      <c r="G18" s="18"/>
      <c r="H18" s="20"/>
      <c r="I18" s="18"/>
      <c r="J18" s="18"/>
      <c r="K18" s="18"/>
      <c r="L18" s="18"/>
    </row>
    <row r="19" spans="1:12" s="21" customFormat="1" ht="24" customHeight="1" x14ac:dyDescent="0.25">
      <c r="A19" s="123"/>
      <c r="B19" s="101"/>
      <c r="C19" s="73"/>
      <c r="D19" s="18"/>
      <c r="E19" s="9"/>
      <c r="F19" s="19"/>
      <c r="G19" s="18"/>
      <c r="H19" s="20"/>
      <c r="I19" s="18"/>
      <c r="J19" s="18"/>
      <c r="K19" s="18"/>
      <c r="L19" s="18"/>
    </row>
    <row r="20" spans="1:12" s="21" customFormat="1" ht="24" customHeight="1" x14ac:dyDescent="0.25">
      <c r="A20" s="123"/>
      <c r="B20" s="101"/>
      <c r="C20" s="73"/>
      <c r="D20" s="18"/>
      <c r="E20" s="9"/>
      <c r="F20" s="19"/>
      <c r="G20" s="18"/>
      <c r="H20" s="20"/>
      <c r="I20" s="18"/>
      <c r="J20" s="18"/>
      <c r="K20" s="18"/>
      <c r="L20" s="18"/>
    </row>
    <row r="21" spans="1:12" s="21" customFormat="1" ht="24" customHeight="1" x14ac:dyDescent="0.25">
      <c r="A21" s="123"/>
      <c r="B21" s="101"/>
      <c r="C21" s="73"/>
      <c r="D21" s="18"/>
      <c r="E21" s="9"/>
      <c r="F21" s="19"/>
      <c r="G21" s="18"/>
      <c r="H21" s="20"/>
      <c r="I21" s="18"/>
      <c r="J21" s="18"/>
      <c r="K21" s="18"/>
      <c r="L21" s="18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tabSelected="1" zoomScaleNormal="100" workbookViewId="0">
      <selection sqref="A1:I1"/>
    </sheetView>
  </sheetViews>
  <sheetFormatPr defaultRowHeight="24" customHeight="1" x14ac:dyDescent="0.25"/>
  <cols>
    <col min="1" max="1" width="9.6640625" style="24" customWidth="1"/>
    <col min="2" max="2" width="42.21875" style="24" customWidth="1"/>
    <col min="3" max="3" width="11.109375" style="24" customWidth="1"/>
    <col min="4" max="4" width="14" style="24" customWidth="1"/>
    <col min="5" max="5" width="9.44140625" style="24" customWidth="1"/>
    <col min="6" max="6" width="14" style="24" customWidth="1"/>
    <col min="7" max="7" width="9.5546875" style="24" customWidth="1"/>
    <col min="8" max="8" width="14" style="24" customWidth="1"/>
    <col min="9" max="9" width="27.21875" style="24" customWidth="1"/>
    <col min="10" max="16384" width="8.88671875" style="22"/>
  </cols>
  <sheetData>
    <row r="1" spans="1:9" s="38" customFormat="1" ht="36" customHeight="1" x14ac:dyDescent="0.55000000000000004">
      <c r="A1" s="404" t="s">
        <v>72</v>
      </c>
      <c r="B1" s="404"/>
      <c r="C1" s="404"/>
      <c r="D1" s="404"/>
      <c r="E1" s="404"/>
      <c r="F1" s="404"/>
      <c r="G1" s="404"/>
      <c r="H1" s="404"/>
      <c r="I1" s="404"/>
    </row>
    <row r="2" spans="1:9" ht="24" customHeight="1" x14ac:dyDescent="0.25">
      <c r="A2" s="72" t="s">
        <v>90</v>
      </c>
      <c r="B2" s="72"/>
      <c r="C2" s="25"/>
      <c r="D2" s="25"/>
      <c r="E2" s="25"/>
      <c r="F2" s="25"/>
      <c r="G2" s="25"/>
      <c r="H2" s="25"/>
      <c r="I2" s="26" t="s">
        <v>82</v>
      </c>
    </row>
    <row r="3" spans="1:9" ht="24" customHeight="1" x14ac:dyDescent="0.25">
      <c r="A3" s="409" t="s">
        <v>3</v>
      </c>
      <c r="B3" s="407" t="s">
        <v>4</v>
      </c>
      <c r="C3" s="407" t="s">
        <v>62</v>
      </c>
      <c r="D3" s="407" t="s">
        <v>74</v>
      </c>
      <c r="E3" s="405" t="s">
        <v>75</v>
      </c>
      <c r="F3" s="406"/>
      <c r="G3" s="405" t="s">
        <v>76</v>
      </c>
      <c r="H3" s="406"/>
      <c r="I3" s="407" t="s">
        <v>73</v>
      </c>
    </row>
    <row r="4" spans="1:9" ht="24" customHeight="1" x14ac:dyDescent="0.25">
      <c r="A4" s="410"/>
      <c r="B4" s="408"/>
      <c r="C4" s="408"/>
      <c r="D4" s="408"/>
      <c r="E4" s="51" t="s">
        <v>79</v>
      </c>
      <c r="F4" s="51" t="s">
        <v>80</v>
      </c>
      <c r="G4" s="51" t="s">
        <v>79</v>
      </c>
      <c r="H4" s="51" t="s">
        <v>80</v>
      </c>
      <c r="I4" s="408"/>
    </row>
    <row r="5" spans="1:9" ht="24" customHeight="1" x14ac:dyDescent="0.25">
      <c r="A5" s="5" t="s">
        <v>272</v>
      </c>
      <c r="B5" s="6" t="s">
        <v>273</v>
      </c>
      <c r="C5" s="85" t="s">
        <v>274</v>
      </c>
      <c r="D5" s="85" t="s">
        <v>275</v>
      </c>
      <c r="E5" s="87">
        <v>39537000</v>
      </c>
      <c r="F5" s="85" t="s">
        <v>275</v>
      </c>
      <c r="G5" s="311">
        <v>12204900</v>
      </c>
      <c r="H5" s="87" t="s">
        <v>276</v>
      </c>
      <c r="I5" s="8" t="s">
        <v>277</v>
      </c>
    </row>
    <row r="6" spans="1:9" ht="24" customHeight="1" x14ac:dyDescent="0.25">
      <c r="A6" s="5" t="s">
        <v>263</v>
      </c>
      <c r="B6" s="6" t="s">
        <v>278</v>
      </c>
      <c r="C6" s="85" t="s">
        <v>274</v>
      </c>
      <c r="D6" s="85" t="s">
        <v>275</v>
      </c>
      <c r="E6" s="87">
        <v>39537000</v>
      </c>
      <c r="F6" s="85" t="s">
        <v>275</v>
      </c>
      <c r="G6" s="311">
        <v>13614480</v>
      </c>
      <c r="H6" s="87" t="s">
        <v>279</v>
      </c>
      <c r="I6" s="8" t="s">
        <v>277</v>
      </c>
    </row>
    <row r="7" spans="1:9" ht="24" customHeight="1" x14ac:dyDescent="0.25">
      <c r="A7" s="5" t="s">
        <v>260</v>
      </c>
      <c r="B7" s="6" t="s">
        <v>280</v>
      </c>
      <c r="C7" s="85" t="s">
        <v>274</v>
      </c>
      <c r="D7" s="85" t="s">
        <v>281</v>
      </c>
      <c r="E7" s="87">
        <v>52716000</v>
      </c>
      <c r="F7" s="85" t="s">
        <v>281</v>
      </c>
      <c r="G7" s="311">
        <v>15568410</v>
      </c>
      <c r="H7" s="87" t="s">
        <v>282</v>
      </c>
      <c r="I7" s="8" t="s">
        <v>283</v>
      </c>
    </row>
    <row r="8" spans="1:9" ht="24" customHeight="1" x14ac:dyDescent="0.25">
      <c r="A8" s="5" t="s">
        <v>270</v>
      </c>
      <c r="B8" s="6" t="s">
        <v>284</v>
      </c>
      <c r="C8" s="85" t="s">
        <v>274</v>
      </c>
      <c r="D8" s="85" t="s">
        <v>281</v>
      </c>
      <c r="E8" s="87">
        <v>52716000</v>
      </c>
      <c r="F8" s="85" t="s">
        <v>281</v>
      </c>
      <c r="G8" s="311">
        <v>12806550</v>
      </c>
      <c r="H8" s="87" t="s">
        <v>282</v>
      </c>
      <c r="I8" s="8" t="s">
        <v>283</v>
      </c>
    </row>
    <row r="9" spans="1:9" ht="24" customHeight="1" x14ac:dyDescent="0.25">
      <c r="A9" s="5" t="s">
        <v>285</v>
      </c>
      <c r="B9" s="6" t="s">
        <v>286</v>
      </c>
      <c r="C9" s="85" t="s">
        <v>287</v>
      </c>
      <c r="D9" s="85" t="s">
        <v>281</v>
      </c>
      <c r="E9" s="87">
        <v>105800000</v>
      </c>
      <c r="F9" s="85" t="s">
        <v>281</v>
      </c>
      <c r="G9" s="311">
        <v>26766250</v>
      </c>
      <c r="H9" s="87" t="s">
        <v>282</v>
      </c>
      <c r="I9" s="8" t="s">
        <v>283</v>
      </c>
    </row>
    <row r="10" spans="1:9" ht="24" customHeight="1" x14ac:dyDescent="0.25">
      <c r="A10" s="5"/>
      <c r="B10" s="102" t="s">
        <v>153</v>
      </c>
      <c r="C10" s="85"/>
      <c r="D10" s="85"/>
      <c r="E10" s="87"/>
      <c r="F10" s="85"/>
      <c r="G10" s="87"/>
      <c r="H10" s="85"/>
      <c r="I10" s="8"/>
    </row>
    <row r="11" spans="1:9" ht="24" customHeight="1" x14ac:dyDescent="0.25">
      <c r="A11" s="5"/>
      <c r="B11" s="6"/>
      <c r="C11" s="85"/>
      <c r="D11" s="85"/>
      <c r="E11" s="87"/>
      <c r="F11" s="85"/>
      <c r="G11" s="87"/>
      <c r="H11" s="85"/>
      <c r="I11" s="8"/>
    </row>
    <row r="12" spans="1:9" ht="24" customHeight="1" x14ac:dyDescent="0.25">
      <c r="A12" s="5"/>
      <c r="B12" s="6"/>
      <c r="C12" s="85"/>
      <c r="D12" s="85"/>
      <c r="E12" s="87"/>
      <c r="F12" s="85"/>
      <c r="G12" s="87"/>
      <c r="H12" s="85"/>
      <c r="I12" s="8"/>
    </row>
    <row r="13" spans="1:9" ht="24" customHeight="1" x14ac:dyDescent="0.25">
      <c r="A13" s="5"/>
      <c r="B13" s="6"/>
      <c r="C13" s="85"/>
      <c r="D13" s="85"/>
      <c r="E13" s="87"/>
      <c r="F13" s="85"/>
      <c r="G13" s="87"/>
      <c r="H13" s="85"/>
      <c r="I13" s="8"/>
    </row>
    <row r="14" spans="1:9" ht="24" customHeight="1" x14ac:dyDescent="0.25">
      <c r="A14" s="5"/>
      <c r="B14" s="6"/>
      <c r="C14" s="85"/>
      <c r="D14" s="85"/>
      <c r="E14" s="87"/>
      <c r="F14" s="85"/>
      <c r="G14" s="87"/>
      <c r="H14" s="85"/>
      <c r="I14" s="8"/>
    </row>
    <row r="15" spans="1:9" ht="24" customHeight="1" x14ac:dyDescent="0.25">
      <c r="A15" s="5"/>
      <c r="B15" s="6"/>
      <c r="C15" s="85"/>
      <c r="D15" s="85"/>
      <c r="E15" s="87"/>
      <c r="F15" s="85"/>
      <c r="G15" s="87"/>
      <c r="H15" s="85"/>
      <c r="I15" s="8"/>
    </row>
    <row r="16" spans="1:9" ht="24" customHeight="1" x14ac:dyDescent="0.25">
      <c r="A16" s="5"/>
      <c r="B16" s="6"/>
      <c r="C16" s="86"/>
      <c r="D16" s="86"/>
      <c r="E16" s="88"/>
      <c r="F16" s="86"/>
      <c r="G16" s="88"/>
      <c r="H16" s="86"/>
      <c r="I16" s="8"/>
    </row>
    <row r="17" spans="3:9" ht="24" customHeight="1" x14ac:dyDescent="0.25">
      <c r="C17" s="50"/>
      <c r="D17" s="50"/>
      <c r="E17" s="50"/>
      <c r="F17" s="50"/>
      <c r="G17" s="50"/>
      <c r="H17" s="50"/>
      <c r="I17" s="50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D1" sqref="D1"/>
    </sheetView>
  </sheetViews>
  <sheetFormatPr defaultRowHeight="24" customHeight="1" x14ac:dyDescent="0.15"/>
  <cols>
    <col min="1" max="1" width="8.6640625" style="159" customWidth="1"/>
    <col min="2" max="2" width="8.77734375" style="159" customWidth="1"/>
    <col min="3" max="3" width="44.21875" style="160" customWidth="1"/>
    <col min="4" max="4" width="10.88671875" style="159" customWidth="1"/>
    <col min="5" max="5" width="12.44140625" style="159" customWidth="1"/>
    <col min="6" max="6" width="18.88671875" style="159" customWidth="1"/>
    <col min="7" max="7" width="11.21875" style="159" customWidth="1"/>
    <col min="8" max="9" width="12.44140625" style="159" customWidth="1"/>
    <col min="10" max="16384" width="8.88671875" style="52"/>
  </cols>
  <sheetData>
    <row r="1" spans="1:12" ht="36" customHeight="1" x14ac:dyDescent="0.15">
      <c r="A1" s="144" t="s">
        <v>68</v>
      </c>
      <c r="B1" s="144"/>
      <c r="C1" s="145"/>
      <c r="D1" s="144"/>
      <c r="E1" s="144"/>
      <c r="F1" s="144"/>
      <c r="G1" s="144"/>
      <c r="H1" s="144"/>
      <c r="I1" s="144"/>
      <c r="J1" s="140"/>
      <c r="K1" s="140"/>
      <c r="L1" s="140"/>
    </row>
    <row r="2" spans="1:12" s="21" customFormat="1" ht="25.5" customHeight="1" x14ac:dyDescent="0.25">
      <c r="A2" s="57" t="s">
        <v>91</v>
      </c>
      <c r="B2" s="147"/>
      <c r="C2" s="148"/>
      <c r="D2" s="149"/>
      <c r="E2" s="149"/>
      <c r="F2" s="149"/>
      <c r="G2" s="149"/>
      <c r="H2" s="149"/>
      <c r="I2" s="109" t="s">
        <v>83</v>
      </c>
      <c r="J2" s="149"/>
      <c r="K2" s="149"/>
      <c r="L2" s="149"/>
    </row>
    <row r="3" spans="1:12" ht="35.25" customHeight="1" x14ac:dyDescent="0.15">
      <c r="A3" s="154" t="s">
        <v>39</v>
      </c>
      <c r="B3" s="155" t="s">
        <v>40</v>
      </c>
      <c r="C3" s="156" t="s">
        <v>52</v>
      </c>
      <c r="D3" s="156" t="s">
        <v>0</v>
      </c>
      <c r="E3" s="157" t="s">
        <v>93</v>
      </c>
      <c r="F3" s="154" t="s">
        <v>41</v>
      </c>
      <c r="G3" s="154" t="s">
        <v>42</v>
      </c>
      <c r="H3" s="154" t="s">
        <v>43</v>
      </c>
      <c r="I3" s="158" t="s">
        <v>1</v>
      </c>
    </row>
    <row r="4" spans="1:12" s="146" customFormat="1" ht="24" customHeight="1" x14ac:dyDescent="0.15">
      <c r="A4" s="248">
        <v>2022</v>
      </c>
      <c r="B4" s="230">
        <v>8</v>
      </c>
      <c r="C4" s="228" t="s">
        <v>295</v>
      </c>
      <c r="D4" s="227" t="s">
        <v>107</v>
      </c>
      <c r="E4" s="20">
        <v>17000000</v>
      </c>
      <c r="F4" s="223" t="s">
        <v>144</v>
      </c>
      <c r="G4" s="236" t="s">
        <v>296</v>
      </c>
      <c r="H4" s="236" t="s">
        <v>297</v>
      </c>
      <c r="I4" s="261" t="s">
        <v>298</v>
      </c>
      <c r="J4" s="52"/>
      <c r="K4" s="52"/>
      <c r="L4" s="52"/>
    </row>
    <row r="5" spans="1:12" s="146" customFormat="1" ht="24" customHeight="1" x14ac:dyDescent="0.15">
      <c r="A5" s="315">
        <v>2022</v>
      </c>
      <c r="B5" s="230">
        <v>8</v>
      </c>
      <c r="C5" s="228" t="s">
        <v>310</v>
      </c>
      <c r="D5" s="227" t="s">
        <v>107</v>
      </c>
      <c r="E5" s="20">
        <v>5000000</v>
      </c>
      <c r="F5" s="223" t="s">
        <v>311</v>
      </c>
      <c r="G5" s="236" t="s">
        <v>312</v>
      </c>
      <c r="H5" s="236" t="s">
        <v>313</v>
      </c>
      <c r="I5" s="261" t="s">
        <v>314</v>
      </c>
      <c r="J5" s="52"/>
      <c r="K5" s="52"/>
      <c r="L5" s="52"/>
    </row>
    <row r="6" spans="1:12" s="21" customFormat="1" ht="24" customHeight="1" x14ac:dyDescent="0.25">
      <c r="A6" s="248">
        <v>2022</v>
      </c>
      <c r="B6" s="237" t="s">
        <v>315</v>
      </c>
      <c r="C6" s="228" t="s">
        <v>316</v>
      </c>
      <c r="D6" s="227" t="s">
        <v>317</v>
      </c>
      <c r="E6" s="75">
        <v>3000000</v>
      </c>
      <c r="F6" s="236" t="s">
        <v>311</v>
      </c>
      <c r="G6" s="236" t="s">
        <v>318</v>
      </c>
      <c r="H6" s="236" t="s">
        <v>319</v>
      </c>
      <c r="I6" s="261" t="s">
        <v>320</v>
      </c>
    </row>
    <row r="7" spans="1:12" ht="24" customHeight="1" x14ac:dyDescent="0.15">
      <c r="A7" s="262" t="s">
        <v>148</v>
      </c>
      <c r="B7" s="230">
        <v>8</v>
      </c>
      <c r="C7" s="228" t="s">
        <v>321</v>
      </c>
      <c r="D7" s="227" t="s">
        <v>303</v>
      </c>
      <c r="E7" s="20">
        <v>3500000</v>
      </c>
      <c r="F7" s="236" t="s">
        <v>322</v>
      </c>
      <c r="G7" s="236" t="s">
        <v>318</v>
      </c>
      <c r="H7" s="236" t="s">
        <v>319</v>
      </c>
      <c r="I7" s="261" t="s">
        <v>320</v>
      </c>
    </row>
    <row r="8" spans="1:12" ht="24" customHeight="1" x14ac:dyDescent="0.15">
      <c r="A8" s="248">
        <v>2022</v>
      </c>
      <c r="B8" s="316">
        <v>8</v>
      </c>
      <c r="C8" s="317" t="s">
        <v>309</v>
      </c>
      <c r="D8" s="318" t="s">
        <v>107</v>
      </c>
      <c r="E8" s="319">
        <v>11000000</v>
      </c>
      <c r="F8" s="320" t="s">
        <v>144</v>
      </c>
      <c r="G8" s="269" t="s">
        <v>145</v>
      </c>
      <c r="H8" s="269" t="s">
        <v>146</v>
      </c>
      <c r="I8" s="321" t="s">
        <v>298</v>
      </c>
    </row>
    <row r="9" spans="1:12" ht="24" customHeight="1" x14ac:dyDescent="0.15">
      <c r="A9" s="231"/>
      <c r="B9" s="229"/>
      <c r="C9" s="121" t="s">
        <v>324</v>
      </c>
      <c r="D9" s="232"/>
      <c r="E9" s="233"/>
      <c r="F9" s="234"/>
      <c r="G9" s="235"/>
      <c r="H9" s="235"/>
      <c r="I9" s="232"/>
    </row>
    <row r="10" spans="1:12" ht="24" customHeight="1" x14ac:dyDescent="0.15">
      <c r="A10" s="231"/>
      <c r="B10" s="229"/>
      <c r="C10" s="226"/>
      <c r="D10" s="232"/>
      <c r="E10" s="233"/>
      <c r="F10" s="234"/>
      <c r="G10" s="235"/>
      <c r="H10" s="235"/>
      <c r="I10" s="232"/>
    </row>
    <row r="11" spans="1:12" ht="24" customHeight="1" x14ac:dyDescent="0.15">
      <c r="A11" s="231"/>
      <c r="B11" s="230"/>
      <c r="C11" s="228"/>
      <c r="D11" s="227"/>
      <c r="E11" s="224"/>
      <c r="F11" s="223"/>
      <c r="G11" s="222"/>
      <c r="H11" s="222"/>
      <c r="I11" s="225"/>
    </row>
    <row r="12" spans="1:12" s="122" customFormat="1" ht="24" customHeight="1" x14ac:dyDescent="0.15">
      <c r="A12" s="231"/>
      <c r="B12" s="230"/>
      <c r="C12" s="228"/>
      <c r="D12" s="227"/>
      <c r="E12" s="224"/>
      <c r="F12" s="222"/>
      <c r="G12" s="222"/>
      <c r="H12" s="222"/>
      <c r="I12" s="225"/>
      <c r="J12" s="52"/>
      <c r="K12" s="52"/>
      <c r="L12" s="52"/>
    </row>
    <row r="13" spans="1:12" s="122" customFormat="1" ht="24" customHeight="1" x14ac:dyDescent="0.15">
      <c r="A13" s="231"/>
      <c r="B13" s="230"/>
      <c r="C13" s="228"/>
      <c r="D13" s="227"/>
      <c r="E13" s="224"/>
      <c r="F13" s="222"/>
      <c r="G13" s="222"/>
      <c r="H13" s="222"/>
      <c r="I13" s="225"/>
      <c r="J13" s="52"/>
      <c r="K13" s="52"/>
      <c r="L13" s="52"/>
    </row>
    <row r="14" spans="1:12" ht="24" customHeight="1" x14ac:dyDescent="0.15">
      <c r="A14" s="123"/>
      <c r="B14" s="100"/>
      <c r="C14" s="89"/>
      <c r="D14" s="74"/>
      <c r="E14" s="20"/>
      <c r="F14" s="18"/>
      <c r="G14" s="18"/>
      <c r="H14" s="18"/>
      <c r="I14" s="177"/>
    </row>
    <row r="15" spans="1:12" s="146" customFormat="1" ht="24" customHeight="1" x14ac:dyDescent="0.15">
      <c r="A15" s="123"/>
      <c r="B15" s="101"/>
      <c r="C15" s="89"/>
      <c r="D15" s="74"/>
      <c r="E15" s="20"/>
      <c r="F15" s="18"/>
      <c r="G15" s="18"/>
      <c r="H15" s="18"/>
      <c r="I15" s="53"/>
      <c r="J15" s="52"/>
      <c r="K15" s="52"/>
      <c r="L15" s="52"/>
    </row>
    <row r="16" spans="1:12" s="146" customFormat="1" ht="24" customHeight="1" x14ac:dyDescent="0.15">
      <c r="A16" s="124"/>
      <c r="B16" s="100"/>
      <c r="C16" s="142"/>
      <c r="D16" s="74"/>
      <c r="E16" s="75"/>
      <c r="F16" s="18"/>
      <c r="G16" s="53"/>
      <c r="H16" s="18"/>
      <c r="I16" s="53"/>
      <c r="J16" s="52"/>
      <c r="K16" s="52"/>
      <c r="L16" s="52"/>
    </row>
    <row r="17" spans="1:12" s="146" customFormat="1" ht="24" customHeight="1" x14ac:dyDescent="0.15">
      <c r="A17" s="124"/>
      <c r="B17" s="100"/>
      <c r="C17" s="142"/>
      <c r="D17" s="74"/>
      <c r="E17" s="75"/>
      <c r="F17" s="18"/>
      <c r="G17" s="53"/>
      <c r="H17" s="18"/>
      <c r="I17" s="53"/>
      <c r="J17" s="52"/>
      <c r="K17" s="52"/>
      <c r="L17" s="52"/>
    </row>
    <row r="18" spans="1:12" s="146" customFormat="1" ht="24" customHeight="1" x14ac:dyDescent="0.15">
      <c r="A18" s="124"/>
      <c r="B18" s="100"/>
      <c r="C18" s="142"/>
      <c r="D18" s="74"/>
      <c r="E18" s="75"/>
      <c r="F18" s="18"/>
      <c r="G18" s="53"/>
      <c r="H18" s="18"/>
      <c r="I18" s="53"/>
      <c r="J18" s="52"/>
      <c r="K18" s="52"/>
      <c r="L18" s="52"/>
    </row>
    <row r="19" spans="1:12" s="146" customFormat="1" ht="24" customHeight="1" x14ac:dyDescent="0.15">
      <c r="A19" s="124"/>
      <c r="B19" s="100"/>
      <c r="C19" s="142"/>
      <c r="D19" s="74"/>
      <c r="E19" s="75"/>
      <c r="F19" s="18"/>
      <c r="G19" s="53"/>
      <c r="H19" s="18"/>
      <c r="I19" s="53"/>
      <c r="J19" s="52"/>
      <c r="K19" s="52"/>
      <c r="L19" s="52"/>
    </row>
    <row r="20" spans="1:12" s="146" customFormat="1" ht="24" customHeight="1" x14ac:dyDescent="0.15">
      <c r="A20" s="124"/>
      <c r="B20" s="100"/>
      <c r="C20" s="142"/>
      <c r="D20" s="74"/>
      <c r="E20" s="75"/>
      <c r="F20" s="18"/>
      <c r="G20" s="53"/>
      <c r="H20" s="18"/>
      <c r="I20" s="53"/>
      <c r="J20" s="52"/>
      <c r="K20" s="52"/>
      <c r="L20" s="52"/>
    </row>
    <row r="21" spans="1:12" s="146" customFormat="1" ht="24" customHeight="1" x14ac:dyDescent="0.15">
      <c r="A21" s="124"/>
      <c r="B21" s="100"/>
      <c r="C21" s="142"/>
      <c r="D21" s="74"/>
      <c r="E21" s="75"/>
      <c r="F21" s="18"/>
      <c r="G21" s="53"/>
      <c r="H21" s="18"/>
      <c r="I21" s="53"/>
      <c r="J21" s="52"/>
      <c r="K21" s="52"/>
      <c r="L21" s="5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E1" sqref="E1"/>
    </sheetView>
  </sheetViews>
  <sheetFormatPr defaultRowHeight="24" customHeight="1" x14ac:dyDescent="0.15"/>
  <cols>
    <col min="1" max="1" width="8.6640625" style="159" customWidth="1"/>
    <col min="2" max="2" width="8.77734375" style="159" customWidth="1"/>
    <col min="3" max="3" width="46.6640625" style="160" bestFit="1" customWidth="1"/>
    <col min="4" max="4" width="10.88671875" style="159" customWidth="1"/>
    <col min="5" max="8" width="12.44140625" style="159" customWidth="1"/>
    <col min="9" max="10" width="11.33203125" style="159" customWidth="1"/>
    <col min="11" max="11" width="11.6640625" style="162" customWidth="1"/>
    <col min="12" max="12" width="11.33203125" style="159" bestFit="1" customWidth="1"/>
    <col min="13" max="13" width="8.88671875" style="159"/>
    <col min="14" max="16384" width="8.88671875" style="52"/>
  </cols>
  <sheetData>
    <row r="1" spans="1:13" ht="36" customHeight="1" x14ac:dyDescent="0.15">
      <c r="A1" s="144" t="s">
        <v>71</v>
      </c>
      <c r="B1" s="144"/>
      <c r="C1" s="145"/>
      <c r="D1" s="144"/>
      <c r="E1" s="144"/>
      <c r="F1" s="144"/>
      <c r="G1" s="144"/>
      <c r="H1" s="144"/>
      <c r="I1" s="144"/>
      <c r="J1" s="144"/>
      <c r="K1" s="144"/>
      <c r="L1" s="144"/>
      <c r="M1" s="161"/>
    </row>
    <row r="2" spans="1:13" s="21" customFormat="1" ht="25.5" customHeight="1" x14ac:dyDescent="0.25">
      <c r="A2" s="57" t="s">
        <v>91</v>
      </c>
      <c r="B2" s="147"/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09" t="s">
        <v>83</v>
      </c>
    </row>
    <row r="3" spans="1:13" ht="35.25" customHeight="1" x14ac:dyDescent="0.15">
      <c r="A3" s="154" t="s">
        <v>39</v>
      </c>
      <c r="B3" s="155" t="s">
        <v>40</v>
      </c>
      <c r="C3" s="156" t="s">
        <v>70</v>
      </c>
      <c r="D3" s="154" t="s">
        <v>69</v>
      </c>
      <c r="E3" s="155" t="s">
        <v>0</v>
      </c>
      <c r="F3" s="155" t="s">
        <v>87</v>
      </c>
      <c r="G3" s="155" t="s">
        <v>86</v>
      </c>
      <c r="H3" s="155" t="s">
        <v>85</v>
      </c>
      <c r="I3" s="155" t="s">
        <v>84</v>
      </c>
      <c r="J3" s="154" t="s">
        <v>41</v>
      </c>
      <c r="K3" s="154" t="s">
        <v>42</v>
      </c>
      <c r="L3" s="154" t="s">
        <v>43</v>
      </c>
      <c r="M3" s="158" t="s">
        <v>1</v>
      </c>
    </row>
    <row r="4" spans="1:13" s="21" customFormat="1" ht="24" customHeight="1" x14ac:dyDescent="0.25">
      <c r="A4" s="263" t="s">
        <v>138</v>
      </c>
      <c r="B4" s="264" t="s">
        <v>157</v>
      </c>
      <c r="C4" s="265" t="s">
        <v>158</v>
      </c>
      <c r="D4" s="266" t="s">
        <v>159</v>
      </c>
      <c r="E4" s="267" t="s">
        <v>161</v>
      </c>
      <c r="F4" s="300" t="s">
        <v>162</v>
      </c>
      <c r="G4" s="301">
        <v>2384000</v>
      </c>
      <c r="H4" s="301">
        <v>0</v>
      </c>
      <c r="I4" s="300">
        <f>F4+G4</f>
        <v>314858000</v>
      </c>
      <c r="J4" s="266" t="s">
        <v>163</v>
      </c>
      <c r="K4" s="266" t="s">
        <v>165</v>
      </c>
      <c r="L4" s="266" t="s">
        <v>166</v>
      </c>
      <c r="M4" s="268" t="s">
        <v>167</v>
      </c>
    </row>
    <row r="5" spans="1:13" s="21" customFormat="1" ht="24" customHeight="1" x14ac:dyDescent="0.25">
      <c r="A5" s="248">
        <v>2022</v>
      </c>
      <c r="B5" s="237" t="s">
        <v>157</v>
      </c>
      <c r="C5" s="265" t="s">
        <v>168</v>
      </c>
      <c r="D5" s="236" t="s">
        <v>169</v>
      </c>
      <c r="E5" s="9" t="s">
        <v>160</v>
      </c>
      <c r="F5" s="302">
        <v>83000000</v>
      </c>
      <c r="G5" s="241">
        <v>0</v>
      </c>
      <c r="H5" s="241">
        <v>0</v>
      </c>
      <c r="I5" s="300">
        <f>SUM(F5:H5)</f>
        <v>83000000</v>
      </c>
      <c r="J5" s="266" t="s">
        <v>163</v>
      </c>
      <c r="K5" s="236" t="s">
        <v>164</v>
      </c>
      <c r="L5" s="266" t="s">
        <v>166</v>
      </c>
      <c r="M5" s="268" t="s">
        <v>170</v>
      </c>
    </row>
    <row r="6" spans="1:13" s="21" customFormat="1" ht="24" customHeight="1" x14ac:dyDescent="0.25">
      <c r="A6" s="263"/>
      <c r="B6" s="230"/>
      <c r="C6" s="226" t="s">
        <v>325</v>
      </c>
      <c r="D6" s="236"/>
      <c r="E6" s="9"/>
      <c r="F6" s="76"/>
      <c r="G6" s="77"/>
      <c r="H6" s="77"/>
      <c r="I6" s="76">
        <f t="shared" ref="I6:I8" si="0">SUM(F6:H6)</f>
        <v>0</v>
      </c>
      <c r="J6" s="236"/>
      <c r="K6" s="236"/>
      <c r="L6" s="236"/>
      <c r="M6" s="270"/>
    </row>
    <row r="7" spans="1:13" s="21" customFormat="1" ht="24" customHeight="1" x14ac:dyDescent="0.25">
      <c r="A7" s="248"/>
      <c r="B7" s="225"/>
      <c r="C7" s="55"/>
      <c r="D7" s="236"/>
      <c r="E7" s="9"/>
      <c r="F7" s="76"/>
      <c r="G7" s="77"/>
      <c r="H7" s="77"/>
      <c r="I7" s="76">
        <f t="shared" si="0"/>
        <v>0</v>
      </c>
      <c r="J7" s="236"/>
      <c r="K7" s="236"/>
      <c r="L7" s="236"/>
      <c r="M7" s="270"/>
    </row>
    <row r="8" spans="1:13" s="21" customFormat="1" ht="24" customHeight="1" x14ac:dyDescent="0.25">
      <c r="A8" s="18"/>
      <c r="B8" s="225"/>
      <c r="C8" s="55"/>
      <c r="D8" s="236"/>
      <c r="E8" s="9"/>
      <c r="F8" s="76"/>
      <c r="G8" s="77"/>
      <c r="H8" s="77"/>
      <c r="I8" s="76">
        <f t="shared" si="0"/>
        <v>0</v>
      </c>
      <c r="J8" s="236"/>
      <c r="K8" s="236"/>
      <c r="L8" s="236"/>
      <c r="M8" s="270"/>
    </row>
    <row r="9" spans="1:13" s="21" customFormat="1" ht="24" customHeight="1" x14ac:dyDescent="0.25">
      <c r="A9" s="18"/>
      <c r="B9" s="53"/>
      <c r="C9" s="55"/>
      <c r="D9" s="18"/>
      <c r="E9" s="9"/>
      <c r="F9" s="76"/>
      <c r="G9" s="77"/>
      <c r="H9" s="77"/>
      <c r="I9" s="77"/>
      <c r="J9" s="18"/>
      <c r="K9" s="18"/>
      <c r="L9" s="18"/>
      <c r="M9" s="20"/>
    </row>
    <row r="10" spans="1:13" s="21" customFormat="1" ht="24" customHeight="1" x14ac:dyDescent="0.25">
      <c r="A10" s="18"/>
      <c r="B10" s="53"/>
      <c r="C10" s="55"/>
      <c r="D10" s="18"/>
      <c r="E10" s="9"/>
      <c r="F10" s="76"/>
      <c r="G10" s="77"/>
      <c r="H10" s="77"/>
      <c r="I10" s="77"/>
      <c r="J10" s="18"/>
      <c r="K10" s="18"/>
      <c r="L10" s="18"/>
      <c r="M10" s="20"/>
    </row>
    <row r="11" spans="1:13" s="21" customFormat="1" ht="24" customHeight="1" x14ac:dyDescent="0.25">
      <c r="A11" s="18"/>
      <c r="B11" s="53"/>
      <c r="C11" s="55"/>
      <c r="D11" s="18"/>
      <c r="E11" s="9"/>
      <c r="F11" s="76"/>
      <c r="G11" s="77"/>
      <c r="H11" s="77"/>
      <c r="I11" s="77"/>
      <c r="J11" s="18"/>
      <c r="K11" s="18"/>
      <c r="L11" s="18"/>
      <c r="M11" s="20"/>
    </row>
    <row r="12" spans="1:13" s="21" customFormat="1" ht="24" customHeight="1" x14ac:dyDescent="0.25">
      <c r="A12" s="18"/>
      <c r="B12" s="53"/>
      <c r="C12" s="80"/>
      <c r="D12" s="18"/>
      <c r="E12" s="9"/>
      <c r="F12" s="76"/>
      <c r="G12" s="77"/>
      <c r="H12" s="77"/>
      <c r="I12" s="77"/>
      <c r="J12" s="18"/>
      <c r="K12" s="18"/>
      <c r="L12" s="18"/>
      <c r="M12" s="20"/>
    </row>
    <row r="13" spans="1:13" s="21" customFormat="1" ht="24" customHeight="1" x14ac:dyDescent="0.25">
      <c r="A13" s="18"/>
      <c r="B13" s="53"/>
      <c r="C13" s="55"/>
      <c r="D13" s="18"/>
      <c r="E13" s="9"/>
      <c r="F13" s="76"/>
      <c r="G13" s="77"/>
      <c r="H13" s="77"/>
      <c r="I13" s="77"/>
      <c r="J13" s="18"/>
      <c r="K13" s="18"/>
      <c r="L13" s="18"/>
      <c r="M13" s="20"/>
    </row>
    <row r="14" spans="1:13" s="21" customFormat="1" ht="24" customHeight="1" x14ac:dyDescent="0.25">
      <c r="A14" s="18"/>
      <c r="B14" s="53"/>
      <c r="C14" s="80"/>
      <c r="D14" s="18"/>
      <c r="E14" s="9"/>
      <c r="F14" s="76"/>
      <c r="G14" s="77"/>
      <c r="H14" s="77"/>
      <c r="I14" s="77"/>
      <c r="J14" s="18"/>
      <c r="K14" s="18"/>
      <c r="L14" s="18"/>
      <c r="M14" s="20"/>
    </row>
    <row r="15" spans="1:13" s="21" customFormat="1" ht="24" customHeight="1" x14ac:dyDescent="0.25">
      <c r="A15" s="18"/>
      <c r="B15" s="53"/>
      <c r="C15" s="55"/>
      <c r="D15" s="18"/>
      <c r="E15" s="9"/>
      <c r="F15" s="76"/>
      <c r="G15" s="77"/>
      <c r="H15" s="77"/>
      <c r="I15" s="77"/>
      <c r="J15" s="18"/>
      <c r="K15" s="18"/>
      <c r="L15" s="18"/>
      <c r="M15" s="20"/>
    </row>
    <row r="16" spans="1:13" s="21" customFormat="1" ht="24" customHeight="1" x14ac:dyDescent="0.25">
      <c r="A16" s="18"/>
      <c r="B16" s="53"/>
      <c r="C16" s="55"/>
      <c r="D16" s="18"/>
      <c r="E16" s="9"/>
      <c r="F16" s="76"/>
      <c r="G16" s="77"/>
      <c r="H16" s="77"/>
      <c r="I16" s="77"/>
      <c r="J16" s="18"/>
      <c r="K16" s="18"/>
      <c r="L16" s="18"/>
      <c r="M16" s="20"/>
    </row>
    <row r="17" spans="1:13" s="21" customFormat="1" ht="24" customHeight="1" x14ac:dyDescent="0.25">
      <c r="A17" s="18"/>
      <c r="B17" s="53"/>
      <c r="C17" s="55"/>
      <c r="D17" s="18"/>
      <c r="E17" s="9"/>
      <c r="F17" s="76"/>
      <c r="G17" s="77"/>
      <c r="H17" s="77"/>
      <c r="I17" s="77"/>
      <c r="J17" s="18"/>
      <c r="K17" s="18"/>
      <c r="L17" s="18"/>
      <c r="M17" s="20"/>
    </row>
    <row r="18" spans="1:13" s="21" customFormat="1" ht="24" customHeight="1" x14ac:dyDescent="0.25">
      <c r="A18" s="18"/>
      <c r="B18" s="53"/>
      <c r="C18" s="55"/>
      <c r="D18" s="18"/>
      <c r="E18" s="9"/>
      <c r="F18" s="76"/>
      <c r="G18" s="77"/>
      <c r="H18" s="77"/>
      <c r="I18" s="77"/>
      <c r="J18" s="18"/>
      <c r="K18" s="18"/>
      <c r="L18" s="18"/>
      <c r="M18" s="20"/>
    </row>
    <row r="19" spans="1:13" s="21" customFormat="1" ht="24" customHeight="1" x14ac:dyDescent="0.25">
      <c r="A19" s="18"/>
      <c r="B19" s="53"/>
      <c r="C19" s="55"/>
      <c r="D19" s="18"/>
      <c r="E19" s="9"/>
      <c r="F19" s="76"/>
      <c r="G19" s="77"/>
      <c r="H19" s="77"/>
      <c r="I19" s="77"/>
      <c r="J19" s="18"/>
      <c r="K19" s="18"/>
      <c r="L19" s="18"/>
      <c r="M19" s="20"/>
    </row>
    <row r="20" spans="1:13" s="21" customFormat="1" ht="24" customHeight="1" x14ac:dyDescent="0.25">
      <c r="A20" s="18"/>
      <c r="B20" s="53"/>
      <c r="C20" s="55"/>
      <c r="D20" s="18"/>
      <c r="E20" s="9"/>
      <c r="F20" s="76"/>
      <c r="G20" s="77"/>
      <c r="H20" s="77"/>
      <c r="I20" s="77"/>
      <c r="J20" s="18"/>
      <c r="K20" s="18"/>
      <c r="L20" s="18"/>
      <c r="M20" s="2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9" sqref="B9"/>
    </sheetView>
  </sheetViews>
  <sheetFormatPr defaultRowHeight="24" customHeight="1" x14ac:dyDescent="0.15"/>
  <cols>
    <col min="1" max="1" width="12" style="30" customWidth="1"/>
    <col min="2" max="2" width="56.5546875" style="30" customWidth="1"/>
    <col min="3" max="3" width="9.5546875" style="30" customWidth="1"/>
    <col min="4" max="4" width="8.88671875" style="30" customWidth="1"/>
    <col min="5" max="5" width="9.21875" style="30" customWidth="1"/>
    <col min="6" max="8" width="9.6640625" style="30" customWidth="1"/>
    <col min="9" max="9" width="11.109375" style="30" customWidth="1"/>
    <col min="10" max="10" width="9.6640625" style="30" customWidth="1"/>
    <col min="11" max="11" width="8.44140625" style="30" customWidth="1"/>
    <col min="12" max="12" width="1.5546875" style="17" customWidth="1"/>
    <col min="13" max="13" width="8.88671875" style="17" hidden="1" customWidth="1"/>
    <col min="14" max="15" width="9.6640625" style="30" hidden="1" customWidth="1"/>
    <col min="16" max="16" width="8.88671875" style="17" hidden="1" customWidth="1"/>
    <col min="17" max="17" width="12.6640625" style="17" hidden="1" customWidth="1"/>
    <col min="18" max="18" width="8.88671875" style="17" customWidth="1"/>
    <col min="19" max="16384" width="8.88671875" style="17"/>
  </cols>
  <sheetData>
    <row r="1" spans="1:18" ht="36" customHeight="1" x14ac:dyDescent="0.1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9"/>
      <c r="N1" s="17"/>
      <c r="O1" s="17"/>
    </row>
    <row r="2" spans="1:18" ht="25.5" customHeight="1" x14ac:dyDescent="0.15">
      <c r="A2" s="47" t="s">
        <v>91</v>
      </c>
      <c r="B2" s="23"/>
      <c r="C2" s="23"/>
      <c r="D2" s="25"/>
      <c r="E2" s="25"/>
      <c r="F2" s="25"/>
      <c r="G2" s="25"/>
      <c r="H2" s="25"/>
      <c r="I2" s="25"/>
      <c r="J2" s="25"/>
      <c r="K2" s="26" t="s">
        <v>81</v>
      </c>
      <c r="N2" s="25"/>
      <c r="O2" s="25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5" t="s">
        <v>8</v>
      </c>
      <c r="O3" s="15" t="s">
        <v>9</v>
      </c>
    </row>
    <row r="4" spans="1:18" ht="24" customHeight="1" x14ac:dyDescent="0.15">
      <c r="A4" s="163" t="s">
        <v>171</v>
      </c>
      <c r="B4" s="16" t="s">
        <v>172</v>
      </c>
      <c r="C4" s="45" t="s">
        <v>140</v>
      </c>
      <c r="D4" s="179">
        <v>44727</v>
      </c>
      <c r="E4" s="179">
        <v>44733</v>
      </c>
      <c r="F4" s="179">
        <v>44733</v>
      </c>
      <c r="G4" s="14">
        <v>45610000</v>
      </c>
      <c r="H4" s="14">
        <v>41463636</v>
      </c>
      <c r="I4" s="14" t="s">
        <v>173</v>
      </c>
      <c r="J4" s="14" t="s">
        <v>154</v>
      </c>
      <c r="K4" s="14"/>
      <c r="M4" s="35"/>
      <c r="N4" s="14"/>
      <c r="O4" s="14"/>
      <c r="P4" s="35"/>
      <c r="Q4" s="36"/>
      <c r="R4" s="36"/>
    </row>
    <row r="5" spans="1:18" ht="24" customHeight="1" x14ac:dyDescent="0.15">
      <c r="A5" s="163" t="s">
        <v>171</v>
      </c>
      <c r="B5" s="16" t="s">
        <v>174</v>
      </c>
      <c r="C5" s="45" t="s">
        <v>175</v>
      </c>
      <c r="D5" s="179">
        <v>44736</v>
      </c>
      <c r="E5" s="179">
        <v>44747</v>
      </c>
      <c r="F5" s="179">
        <v>44747</v>
      </c>
      <c r="G5" s="14">
        <v>86000000</v>
      </c>
      <c r="H5" s="14">
        <v>78181818</v>
      </c>
      <c r="I5" s="14" t="s">
        <v>176</v>
      </c>
      <c r="J5" s="14" t="s">
        <v>177</v>
      </c>
      <c r="K5" s="14"/>
      <c r="M5" s="35"/>
      <c r="N5" s="14"/>
      <c r="O5" s="14"/>
      <c r="P5" s="35"/>
      <c r="Q5" s="36"/>
      <c r="R5" s="36"/>
    </row>
    <row r="6" spans="1:18" ht="24" customHeight="1" x14ac:dyDescent="0.15">
      <c r="A6" s="163" t="s">
        <v>171</v>
      </c>
      <c r="B6" s="16" t="s">
        <v>178</v>
      </c>
      <c r="C6" s="45" t="s">
        <v>175</v>
      </c>
      <c r="D6" s="179">
        <v>44747</v>
      </c>
      <c r="E6" s="179">
        <v>44754</v>
      </c>
      <c r="F6" s="179">
        <v>44754</v>
      </c>
      <c r="G6" s="14">
        <v>86000000</v>
      </c>
      <c r="H6" s="14">
        <v>78181818</v>
      </c>
      <c r="I6" s="14" t="s">
        <v>179</v>
      </c>
      <c r="J6" s="14" t="s">
        <v>180</v>
      </c>
      <c r="K6" s="14"/>
      <c r="M6" s="35"/>
      <c r="N6" s="14"/>
      <c r="O6" s="14"/>
      <c r="P6" s="35"/>
      <c r="Q6" s="36"/>
      <c r="R6" s="36"/>
    </row>
    <row r="7" spans="1:18" ht="24" customHeight="1" x14ac:dyDescent="0.15">
      <c r="A7" s="163" t="s">
        <v>171</v>
      </c>
      <c r="B7" s="16" t="s">
        <v>181</v>
      </c>
      <c r="C7" s="45" t="s">
        <v>140</v>
      </c>
      <c r="D7" s="179">
        <v>44756</v>
      </c>
      <c r="E7" s="179">
        <v>44762</v>
      </c>
      <c r="F7" s="179">
        <v>44762</v>
      </c>
      <c r="G7" s="14">
        <v>43890000</v>
      </c>
      <c r="H7" s="14">
        <v>39900000</v>
      </c>
      <c r="I7" s="14" t="s">
        <v>173</v>
      </c>
      <c r="J7" s="14" t="s">
        <v>154</v>
      </c>
      <c r="K7" s="14"/>
      <c r="M7" s="35"/>
      <c r="N7" s="14"/>
      <c r="O7" s="14"/>
      <c r="P7" s="35"/>
      <c r="Q7" s="36"/>
      <c r="R7" s="36"/>
    </row>
    <row r="8" spans="1:18" ht="24" customHeight="1" x14ac:dyDescent="0.15">
      <c r="A8" s="163" t="s">
        <v>171</v>
      </c>
      <c r="B8" s="16" t="s">
        <v>182</v>
      </c>
      <c r="C8" s="45" t="s">
        <v>184</v>
      </c>
      <c r="D8" s="179">
        <v>44760</v>
      </c>
      <c r="E8" s="179">
        <v>44764</v>
      </c>
      <c r="F8" s="179">
        <v>44764</v>
      </c>
      <c r="G8" s="14">
        <v>55440000</v>
      </c>
      <c r="H8" s="14">
        <f>G8/1.1</f>
        <v>50399999.999999993</v>
      </c>
      <c r="I8" s="14" t="s">
        <v>186</v>
      </c>
      <c r="J8" s="14" t="s">
        <v>187</v>
      </c>
      <c r="K8" s="14"/>
      <c r="M8" s="35"/>
      <c r="N8" s="14"/>
      <c r="O8" s="14"/>
      <c r="P8" s="35"/>
      <c r="Q8" s="36"/>
      <c r="R8" s="36"/>
    </row>
    <row r="9" spans="1:18" ht="24" customHeight="1" x14ac:dyDescent="0.15">
      <c r="A9" s="163" t="s">
        <v>171</v>
      </c>
      <c r="B9" s="16" t="s">
        <v>188</v>
      </c>
      <c r="C9" s="45" t="s">
        <v>161</v>
      </c>
      <c r="D9" s="179">
        <v>44762</v>
      </c>
      <c r="E9" s="179">
        <v>44770</v>
      </c>
      <c r="F9" s="179">
        <v>44770</v>
      </c>
      <c r="G9" s="14">
        <v>314858000</v>
      </c>
      <c r="H9" s="14">
        <v>284067273</v>
      </c>
      <c r="I9" s="14" t="s">
        <v>189</v>
      </c>
      <c r="J9" s="14" t="s">
        <v>190</v>
      </c>
      <c r="K9" s="14"/>
      <c r="M9" s="35"/>
      <c r="N9" s="14"/>
      <c r="O9" s="14"/>
      <c r="P9" s="35"/>
      <c r="Q9" s="36"/>
      <c r="R9" s="36"/>
    </row>
    <row r="10" spans="1:18" ht="24" customHeight="1" x14ac:dyDescent="0.15">
      <c r="A10" s="163" t="s">
        <v>171</v>
      </c>
      <c r="B10" s="16" t="s">
        <v>191</v>
      </c>
      <c r="C10" s="45" t="s">
        <v>192</v>
      </c>
      <c r="D10" s="179">
        <v>44762</v>
      </c>
      <c r="E10" s="179">
        <v>44770</v>
      </c>
      <c r="F10" s="179">
        <v>44770</v>
      </c>
      <c r="G10" s="14">
        <v>83000000</v>
      </c>
      <c r="H10" s="14">
        <v>75454546</v>
      </c>
      <c r="I10" s="14" t="s">
        <v>193</v>
      </c>
      <c r="J10" s="14" t="s">
        <v>154</v>
      </c>
      <c r="K10" s="14"/>
      <c r="M10" s="35"/>
      <c r="N10" s="14"/>
      <c r="O10" s="14"/>
      <c r="P10" s="35"/>
      <c r="Q10" s="36"/>
      <c r="R10" s="36"/>
    </row>
    <row r="11" spans="1:18" ht="24" customHeight="1" x14ac:dyDescent="0.15">
      <c r="A11" s="163" t="s">
        <v>171</v>
      </c>
      <c r="B11" s="16" t="s">
        <v>194</v>
      </c>
      <c r="C11" s="45" t="s">
        <v>183</v>
      </c>
      <c r="D11" s="179">
        <v>44764</v>
      </c>
      <c r="E11" s="179">
        <v>44770</v>
      </c>
      <c r="F11" s="179">
        <v>44770</v>
      </c>
      <c r="G11" s="14">
        <v>52920000</v>
      </c>
      <c r="H11" s="14">
        <f>G11/1.1</f>
        <v>48109090.909090906</v>
      </c>
      <c r="I11" s="14" t="s">
        <v>185</v>
      </c>
      <c r="J11" s="14" t="s">
        <v>154</v>
      </c>
      <c r="K11" s="14"/>
      <c r="M11" s="35"/>
      <c r="N11" s="14"/>
      <c r="O11" s="14"/>
      <c r="P11" s="35"/>
      <c r="Q11" s="36"/>
      <c r="R11" s="36"/>
    </row>
    <row r="12" spans="1:18" ht="24" customHeight="1" x14ac:dyDescent="0.15">
      <c r="A12" s="163"/>
      <c r="B12" s="337" t="s">
        <v>325</v>
      </c>
      <c r="C12" s="45"/>
      <c r="D12" s="179"/>
      <c r="E12" s="179"/>
      <c r="F12" s="179"/>
      <c r="G12" s="14"/>
      <c r="H12" s="14"/>
      <c r="I12" s="14"/>
      <c r="J12" s="14"/>
      <c r="K12" s="14"/>
      <c r="M12" s="35"/>
      <c r="N12" s="14"/>
      <c r="O12" s="14"/>
      <c r="P12" s="35"/>
      <c r="Q12" s="36"/>
      <c r="R12" s="36"/>
    </row>
    <row r="13" spans="1:18" ht="24" customHeight="1" x14ac:dyDescent="0.15">
      <c r="A13" s="163"/>
      <c r="B13" s="16"/>
      <c r="C13" s="45"/>
      <c r="D13" s="179"/>
      <c r="E13" s="179"/>
      <c r="F13" s="179"/>
      <c r="G13" s="14"/>
      <c r="H13" s="14"/>
      <c r="I13" s="14"/>
      <c r="J13" s="14"/>
      <c r="K13" s="14"/>
      <c r="M13" s="35"/>
      <c r="N13" s="14"/>
      <c r="O13" s="14"/>
      <c r="P13" s="35"/>
      <c r="Q13" s="36"/>
      <c r="R13" s="36"/>
    </row>
    <row r="14" spans="1:18" ht="24" customHeight="1" x14ac:dyDescent="0.15">
      <c r="A14" s="163"/>
      <c r="B14" s="16"/>
      <c r="C14" s="45"/>
      <c r="D14" s="179"/>
      <c r="E14" s="179"/>
      <c r="F14" s="179"/>
      <c r="G14" s="14"/>
      <c r="H14" s="14"/>
      <c r="I14" s="14"/>
      <c r="J14" s="14"/>
      <c r="K14" s="14"/>
      <c r="M14" s="35"/>
      <c r="N14" s="14"/>
      <c r="O14" s="14"/>
      <c r="P14" s="35"/>
      <c r="Q14" s="36"/>
      <c r="R14" s="36"/>
    </row>
    <row r="15" spans="1:18" ht="24" customHeight="1" x14ac:dyDescent="0.15">
      <c r="A15" s="163"/>
      <c r="B15" s="16"/>
      <c r="C15" s="45"/>
      <c r="D15" s="179"/>
      <c r="E15" s="179"/>
      <c r="F15" s="179"/>
      <c r="G15" s="14"/>
      <c r="H15" s="14"/>
      <c r="I15" s="14"/>
      <c r="J15" s="14"/>
      <c r="K15" s="14"/>
      <c r="M15" s="35"/>
      <c r="N15" s="14"/>
      <c r="O15" s="14"/>
      <c r="P15" s="35"/>
      <c r="Q15" s="36"/>
      <c r="R15" s="36"/>
    </row>
    <row r="16" spans="1:18" ht="24" customHeight="1" x14ac:dyDescent="0.15">
      <c r="A16" s="163"/>
      <c r="B16" s="16"/>
      <c r="C16" s="45"/>
      <c r="D16" s="179"/>
      <c r="E16" s="179"/>
      <c r="F16" s="179"/>
      <c r="G16" s="14"/>
      <c r="H16" s="14"/>
      <c r="I16" s="14"/>
      <c r="J16" s="14"/>
      <c r="K16" s="14"/>
      <c r="M16" s="35"/>
      <c r="N16" s="14"/>
      <c r="O16" s="14"/>
      <c r="P16" s="35"/>
      <c r="Q16" s="36"/>
      <c r="R16" s="36"/>
    </row>
    <row r="17" spans="1:18" ht="24" customHeight="1" x14ac:dyDescent="0.15">
      <c r="A17" s="163"/>
      <c r="B17" s="16"/>
      <c r="C17" s="45"/>
      <c r="D17" s="179"/>
      <c r="E17" s="179"/>
      <c r="F17" s="179"/>
      <c r="G17" s="14"/>
      <c r="H17" s="14"/>
      <c r="I17" s="14"/>
      <c r="J17" s="14"/>
      <c r="K17" s="14"/>
      <c r="M17" s="35"/>
      <c r="N17" s="14"/>
      <c r="O17" s="14"/>
      <c r="P17" s="35"/>
      <c r="Q17" s="36"/>
      <c r="R17" s="36"/>
    </row>
    <row r="18" spans="1:18" ht="24" customHeight="1" x14ac:dyDescent="0.15">
      <c r="A18" s="163"/>
      <c r="B18" s="16"/>
      <c r="C18" s="45"/>
      <c r="D18" s="179"/>
      <c r="E18" s="179"/>
      <c r="F18" s="179"/>
      <c r="G18" s="14"/>
      <c r="H18" s="14"/>
      <c r="I18" s="14"/>
      <c r="J18" s="14"/>
      <c r="K18" s="14"/>
      <c r="M18" s="35"/>
      <c r="N18" s="14"/>
      <c r="O18" s="14"/>
      <c r="P18" s="35"/>
      <c r="Q18" s="36"/>
      <c r="R18" s="36"/>
    </row>
    <row r="19" spans="1:18" ht="24" customHeight="1" x14ac:dyDescent="0.15">
      <c r="A19" s="163"/>
      <c r="B19" s="16"/>
      <c r="C19" s="45"/>
      <c r="D19" s="179"/>
      <c r="E19" s="179"/>
      <c r="F19" s="179"/>
      <c r="G19" s="14"/>
      <c r="H19" s="14"/>
      <c r="I19" s="14"/>
      <c r="J19" s="14"/>
      <c r="K19" s="14"/>
      <c r="M19" s="35"/>
      <c r="N19" s="14"/>
      <c r="O19" s="14"/>
      <c r="P19" s="35"/>
      <c r="Q19" s="36"/>
      <c r="R19" s="36"/>
    </row>
    <row r="20" spans="1:18" ht="24" customHeight="1" x14ac:dyDescent="0.15">
      <c r="A20" s="163"/>
      <c r="B20" s="16"/>
      <c r="C20" s="45"/>
      <c r="D20" s="179"/>
      <c r="E20" s="179"/>
      <c r="F20" s="179"/>
      <c r="G20" s="14"/>
      <c r="H20" s="14"/>
      <c r="I20" s="14"/>
      <c r="J20" s="14"/>
      <c r="K20" s="14"/>
      <c r="M20" s="35"/>
      <c r="N20" s="14"/>
      <c r="O20" s="14"/>
      <c r="P20" s="35"/>
      <c r="Q20" s="36"/>
      <c r="R20" s="36"/>
    </row>
    <row r="21" spans="1:18" ht="24" customHeight="1" x14ac:dyDescent="0.15">
      <c r="A21" s="163"/>
      <c r="B21" s="16"/>
      <c r="C21" s="45"/>
      <c r="D21" s="179"/>
      <c r="E21" s="179"/>
      <c r="F21" s="179"/>
      <c r="G21" s="14"/>
      <c r="H21" s="14"/>
      <c r="I21" s="14"/>
      <c r="J21" s="14"/>
      <c r="K21" s="14"/>
      <c r="M21" s="35"/>
      <c r="N21" s="14"/>
      <c r="O21" s="14"/>
      <c r="P21" s="35"/>
      <c r="Q21" s="36"/>
      <c r="R21" s="36"/>
    </row>
    <row r="22" spans="1:18" ht="24" customHeight="1" x14ac:dyDescent="0.15">
      <c r="A22" s="163"/>
      <c r="B22" s="16"/>
      <c r="C22" s="45"/>
      <c r="D22" s="179"/>
      <c r="E22" s="179"/>
      <c r="F22" s="179"/>
      <c r="G22" s="14"/>
      <c r="H22" s="14"/>
      <c r="I22" s="14"/>
      <c r="J22" s="14"/>
      <c r="K22" s="14"/>
      <c r="M22" s="35"/>
      <c r="N22" s="14"/>
      <c r="O22" s="14"/>
      <c r="P22" s="35"/>
      <c r="Q22" s="36"/>
      <c r="R22" s="36"/>
    </row>
    <row r="23" spans="1:18" ht="24" customHeight="1" x14ac:dyDescent="0.15">
      <c r="A23" s="163"/>
      <c r="B23" s="16"/>
      <c r="C23" s="45"/>
      <c r="D23" s="179"/>
      <c r="E23" s="179"/>
      <c r="F23" s="179"/>
      <c r="G23" s="14"/>
      <c r="H23" s="14"/>
      <c r="I23" s="14"/>
      <c r="J23" s="14"/>
      <c r="K23" s="14"/>
      <c r="M23" s="35"/>
      <c r="N23" s="14"/>
      <c r="O23" s="14"/>
      <c r="P23" s="35"/>
      <c r="Q23" s="36"/>
      <c r="R23" s="36"/>
    </row>
    <row r="24" spans="1:18" ht="24" customHeight="1" x14ac:dyDescent="0.15">
      <c r="A24" s="14"/>
      <c r="B24" s="16"/>
      <c r="C24" s="45"/>
      <c r="D24" s="179"/>
      <c r="E24" s="179"/>
      <c r="F24" s="179"/>
      <c r="G24" s="14"/>
      <c r="H24" s="14"/>
      <c r="I24" s="14"/>
      <c r="J24" s="14"/>
      <c r="K24" s="14"/>
      <c r="M24" s="35" t="e">
        <f>H24/G24</f>
        <v>#DIV/0!</v>
      </c>
      <c r="N24" s="14">
        <v>4600</v>
      </c>
      <c r="O24" s="14">
        <v>4181</v>
      </c>
      <c r="P24" s="35">
        <f>O24/N24</f>
        <v>0.90891304347826085</v>
      </c>
      <c r="Q24" s="36"/>
      <c r="R24" s="36"/>
    </row>
    <row r="25" spans="1:18" ht="24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37"/>
      <c r="O25" s="37"/>
    </row>
    <row r="26" spans="1:18" ht="24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N26" s="37"/>
      <c r="O26" s="3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9" sqref="B9"/>
    </sheetView>
  </sheetViews>
  <sheetFormatPr defaultRowHeight="24" customHeight="1" x14ac:dyDescent="0.15"/>
  <cols>
    <col min="1" max="1" width="12" style="30" customWidth="1"/>
    <col min="2" max="2" width="56.5546875" style="31" customWidth="1"/>
    <col min="3" max="3" width="9.5546875" style="30" customWidth="1"/>
    <col min="4" max="4" width="8.88671875" style="30" customWidth="1"/>
    <col min="5" max="5" width="9.21875" style="30" customWidth="1"/>
    <col min="6" max="6" width="10.5546875" style="32" customWidth="1"/>
    <col min="7" max="7" width="9.6640625" style="30" customWidth="1"/>
    <col min="8" max="8" width="12.6640625" style="33" customWidth="1"/>
    <col min="9" max="9" width="9.6640625" style="30" customWidth="1"/>
    <col min="10" max="10" width="10.5546875" style="29" customWidth="1"/>
    <col min="11" max="11" width="8.44140625" style="30" customWidth="1"/>
    <col min="12" max="12" width="9.88671875" style="17" bestFit="1" customWidth="1"/>
    <col min="13" max="16384" width="8.88671875" style="17"/>
  </cols>
  <sheetData>
    <row r="1" spans="1:12" ht="36" customHeight="1" x14ac:dyDescent="0.15">
      <c r="A1" s="10" t="s">
        <v>19</v>
      </c>
      <c r="B1" s="10"/>
      <c r="C1" s="10"/>
      <c r="D1" s="10"/>
      <c r="E1" s="10"/>
      <c r="F1" s="11"/>
      <c r="G1" s="10"/>
      <c r="H1" s="10"/>
      <c r="I1" s="10"/>
      <c r="J1" s="11"/>
      <c r="K1" s="10"/>
      <c r="L1" s="39"/>
    </row>
    <row r="2" spans="1:12" ht="25.5" customHeight="1" x14ac:dyDescent="0.15">
      <c r="A2" s="47" t="s">
        <v>91</v>
      </c>
      <c r="B2" s="46"/>
      <c r="C2" s="23"/>
      <c r="D2" s="25"/>
      <c r="E2" s="25"/>
      <c r="F2" s="27"/>
      <c r="G2" s="25"/>
      <c r="H2" s="28"/>
      <c r="I2" s="25"/>
      <c r="K2" s="27" t="s">
        <v>82</v>
      </c>
    </row>
    <row r="3" spans="1:12" ht="35.25" customHeight="1" x14ac:dyDescent="0.15">
      <c r="A3" s="12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3" t="s">
        <v>18</v>
      </c>
      <c r="G3" s="2" t="s">
        <v>21</v>
      </c>
      <c r="H3" s="2" t="s">
        <v>92</v>
      </c>
      <c r="I3" s="2" t="s">
        <v>22</v>
      </c>
      <c r="J3" s="13" t="s">
        <v>23</v>
      </c>
      <c r="K3" s="2" t="s">
        <v>1</v>
      </c>
    </row>
    <row r="4" spans="1:12" ht="24" customHeight="1" x14ac:dyDescent="0.15">
      <c r="A4" s="163" t="s">
        <v>171</v>
      </c>
      <c r="B4" s="170" t="s">
        <v>195</v>
      </c>
      <c r="C4" s="164" t="s">
        <v>196</v>
      </c>
      <c r="D4" s="178" t="s">
        <v>197</v>
      </c>
      <c r="E4" s="165" t="s">
        <v>198</v>
      </c>
      <c r="F4" s="166" t="s">
        <v>198</v>
      </c>
      <c r="G4" s="167" t="s">
        <v>198</v>
      </c>
      <c r="H4" s="41" t="s">
        <v>198</v>
      </c>
      <c r="I4" s="168" t="s">
        <v>198</v>
      </c>
      <c r="J4" s="163" t="s">
        <v>198</v>
      </c>
      <c r="K4" s="41" t="s">
        <v>199</v>
      </c>
      <c r="L4" s="299"/>
    </row>
    <row r="5" spans="1:12" s="159" customFormat="1" ht="24" customHeight="1" x14ac:dyDescent="0.15">
      <c r="A5" s="163" t="s">
        <v>171</v>
      </c>
      <c r="B5" s="170" t="s">
        <v>200</v>
      </c>
      <c r="C5" s="164" t="s">
        <v>107</v>
      </c>
      <c r="D5" s="178">
        <v>44733</v>
      </c>
      <c r="E5" s="165">
        <v>69</v>
      </c>
      <c r="F5" s="166">
        <v>45620875</v>
      </c>
      <c r="G5" s="168">
        <v>0.87744999999999995</v>
      </c>
      <c r="H5" s="41" t="s">
        <v>201</v>
      </c>
      <c r="I5" s="168">
        <v>0.87790999999999997</v>
      </c>
      <c r="J5" s="163">
        <v>40051430</v>
      </c>
      <c r="K5" s="41"/>
      <c r="L5" s="169"/>
    </row>
    <row r="6" spans="1:12" s="159" customFormat="1" ht="24" customHeight="1" x14ac:dyDescent="0.15">
      <c r="A6" s="163" t="s">
        <v>171</v>
      </c>
      <c r="B6" s="170" t="s">
        <v>202</v>
      </c>
      <c r="C6" s="164" t="s">
        <v>196</v>
      </c>
      <c r="D6" s="178">
        <v>44747</v>
      </c>
      <c r="E6" s="165">
        <v>1</v>
      </c>
      <c r="F6" s="166" t="s">
        <v>198</v>
      </c>
      <c r="G6" s="167" t="s">
        <v>198</v>
      </c>
      <c r="H6" s="41" t="s">
        <v>198</v>
      </c>
      <c r="I6" s="168" t="s">
        <v>198</v>
      </c>
      <c r="J6" s="163" t="s">
        <v>198</v>
      </c>
      <c r="K6" s="41" t="s">
        <v>203</v>
      </c>
      <c r="L6" s="169"/>
    </row>
    <row r="7" spans="1:12" s="159" customFormat="1" ht="24" customHeight="1" x14ac:dyDescent="0.15">
      <c r="A7" s="163" t="s">
        <v>171</v>
      </c>
      <c r="B7" s="170" t="s">
        <v>204</v>
      </c>
      <c r="C7" s="164" t="s">
        <v>196</v>
      </c>
      <c r="D7" s="178">
        <v>44754</v>
      </c>
      <c r="E7" s="165">
        <v>1</v>
      </c>
      <c r="F7" s="166" t="s">
        <v>198</v>
      </c>
      <c r="G7" s="168" t="s">
        <v>198</v>
      </c>
      <c r="H7" s="41" t="s">
        <v>198</v>
      </c>
      <c r="I7" s="168" t="s">
        <v>198</v>
      </c>
      <c r="J7" s="163" t="s">
        <v>198</v>
      </c>
      <c r="K7" s="41" t="s">
        <v>203</v>
      </c>
      <c r="L7" s="169"/>
    </row>
    <row r="8" spans="1:12" s="159" customFormat="1" ht="24" customHeight="1" x14ac:dyDescent="0.15">
      <c r="A8" s="185" t="s">
        <v>171</v>
      </c>
      <c r="B8" s="303" t="s">
        <v>205</v>
      </c>
      <c r="C8" s="164" t="s">
        <v>107</v>
      </c>
      <c r="D8" s="178">
        <v>44762</v>
      </c>
      <c r="E8" s="165">
        <v>44</v>
      </c>
      <c r="F8" s="166">
        <v>44024125</v>
      </c>
      <c r="G8" s="167">
        <v>0.87744999999999995</v>
      </c>
      <c r="H8" s="41" t="s">
        <v>206</v>
      </c>
      <c r="I8" s="168">
        <v>0.87748999999999999</v>
      </c>
      <c r="J8" s="163">
        <v>38631000</v>
      </c>
      <c r="K8" s="41"/>
      <c r="L8" s="169"/>
    </row>
    <row r="9" spans="1:12" s="159" customFormat="1" ht="24" customHeight="1" x14ac:dyDescent="0.15">
      <c r="A9" s="185" t="s">
        <v>171</v>
      </c>
      <c r="B9" s="303" t="s">
        <v>207</v>
      </c>
      <c r="C9" s="164" t="s">
        <v>208</v>
      </c>
      <c r="D9" s="178">
        <v>44764</v>
      </c>
      <c r="E9" s="165" t="s">
        <v>198</v>
      </c>
      <c r="F9" s="166" t="s">
        <v>198</v>
      </c>
      <c r="G9" s="167" t="s">
        <v>198</v>
      </c>
      <c r="H9" s="41" t="s">
        <v>198</v>
      </c>
      <c r="I9" s="168" t="s">
        <v>198</v>
      </c>
      <c r="J9" s="163" t="s">
        <v>198</v>
      </c>
      <c r="K9" s="41" t="s">
        <v>199</v>
      </c>
      <c r="L9" s="169"/>
    </row>
    <row r="10" spans="1:12" s="159" customFormat="1" ht="24" customHeight="1" x14ac:dyDescent="0.15">
      <c r="A10" s="185" t="s">
        <v>171</v>
      </c>
      <c r="B10" s="303" t="s">
        <v>209</v>
      </c>
      <c r="C10" s="164" t="s">
        <v>210</v>
      </c>
      <c r="D10" s="178">
        <v>44770</v>
      </c>
      <c r="E10" s="165">
        <v>1135</v>
      </c>
      <c r="F10" s="166">
        <v>311092925</v>
      </c>
      <c r="G10" s="168">
        <v>0.87744999999999995</v>
      </c>
      <c r="H10" s="41" t="s">
        <v>211</v>
      </c>
      <c r="I10" s="168"/>
      <c r="J10" s="163"/>
      <c r="K10" s="41"/>
      <c r="L10" s="169"/>
    </row>
    <row r="11" spans="1:12" s="159" customFormat="1" ht="24" customHeight="1" x14ac:dyDescent="0.15">
      <c r="A11" s="185" t="s">
        <v>171</v>
      </c>
      <c r="B11" s="303" t="s">
        <v>212</v>
      </c>
      <c r="C11" s="164" t="s">
        <v>107</v>
      </c>
      <c r="D11" s="178">
        <v>44770</v>
      </c>
      <c r="E11" s="165">
        <v>183</v>
      </c>
      <c r="F11" s="166">
        <v>82392100</v>
      </c>
      <c r="G11" s="168">
        <v>0.87744999999999995</v>
      </c>
      <c r="H11" s="41" t="s">
        <v>213</v>
      </c>
      <c r="I11" s="168"/>
      <c r="J11" s="163"/>
      <c r="K11" s="41"/>
      <c r="L11" s="169"/>
    </row>
    <row r="12" spans="1:12" s="159" customFormat="1" ht="24" customHeight="1" x14ac:dyDescent="0.15">
      <c r="A12" s="185" t="s">
        <v>171</v>
      </c>
      <c r="B12" s="303" t="s">
        <v>214</v>
      </c>
      <c r="C12" s="164" t="s">
        <v>208</v>
      </c>
      <c r="D12" s="178">
        <v>44770</v>
      </c>
      <c r="E12" s="165" t="s">
        <v>198</v>
      </c>
      <c r="F12" s="166" t="s">
        <v>198</v>
      </c>
      <c r="G12" s="168" t="s">
        <v>198</v>
      </c>
      <c r="H12" s="41" t="s">
        <v>198</v>
      </c>
      <c r="I12" s="168" t="s">
        <v>198</v>
      </c>
      <c r="J12" s="163" t="s">
        <v>198</v>
      </c>
      <c r="K12" s="41" t="s">
        <v>199</v>
      </c>
      <c r="L12" s="169"/>
    </row>
    <row r="13" spans="1:12" s="159" customFormat="1" ht="24" customHeight="1" x14ac:dyDescent="0.15">
      <c r="A13" s="185"/>
      <c r="B13" s="338" t="s">
        <v>326</v>
      </c>
      <c r="C13" s="164"/>
      <c r="D13" s="178"/>
      <c r="E13" s="165"/>
      <c r="F13" s="166"/>
      <c r="G13" s="168"/>
      <c r="H13" s="41"/>
      <c r="I13" s="168"/>
      <c r="J13" s="163"/>
      <c r="K13" s="41"/>
      <c r="L13" s="169"/>
    </row>
    <row r="14" spans="1:12" s="159" customFormat="1" ht="24" customHeight="1" x14ac:dyDescent="0.15">
      <c r="A14" s="163"/>
      <c r="B14" s="170"/>
      <c r="C14" s="164"/>
      <c r="D14" s="178"/>
      <c r="E14" s="165"/>
      <c r="F14" s="166"/>
      <c r="G14" s="168"/>
      <c r="H14" s="41"/>
      <c r="I14" s="168"/>
      <c r="J14" s="163"/>
      <c r="K14" s="41"/>
      <c r="L14" s="169"/>
    </row>
    <row r="15" spans="1:12" s="159" customFormat="1" ht="24" customHeight="1" x14ac:dyDescent="0.15">
      <c r="A15" s="163"/>
      <c r="B15" s="170"/>
      <c r="C15" s="164"/>
      <c r="D15" s="178"/>
      <c r="E15" s="165"/>
      <c r="F15" s="166"/>
      <c r="G15" s="168"/>
      <c r="H15" s="41"/>
      <c r="I15" s="168"/>
      <c r="J15" s="163"/>
      <c r="K15" s="41"/>
      <c r="L15" s="169"/>
    </row>
    <row r="16" spans="1:12" s="159" customFormat="1" ht="24" customHeight="1" x14ac:dyDescent="0.15">
      <c r="A16" s="163"/>
      <c r="B16" s="170"/>
      <c r="C16" s="164"/>
      <c r="D16" s="178"/>
      <c r="E16" s="165"/>
      <c r="F16" s="166"/>
      <c r="G16" s="168"/>
      <c r="H16" s="41"/>
      <c r="I16" s="168"/>
      <c r="J16" s="163"/>
      <c r="K16" s="41"/>
      <c r="L16" s="169"/>
    </row>
    <row r="17" spans="1:12" s="159" customFormat="1" ht="24" customHeight="1" x14ac:dyDescent="0.15">
      <c r="A17" s="163"/>
      <c r="B17" s="170"/>
      <c r="C17" s="164"/>
      <c r="D17" s="178"/>
      <c r="E17" s="165"/>
      <c r="F17" s="166"/>
      <c r="G17" s="168"/>
      <c r="H17" s="41"/>
      <c r="I17" s="168"/>
      <c r="J17" s="163"/>
      <c r="K17" s="41"/>
      <c r="L17" s="169"/>
    </row>
    <row r="18" spans="1:12" s="159" customFormat="1" ht="24" customHeight="1" x14ac:dyDescent="0.15">
      <c r="A18" s="163"/>
      <c r="B18" s="170"/>
      <c r="C18" s="164"/>
      <c r="D18" s="178"/>
      <c r="E18" s="165"/>
      <c r="F18" s="166"/>
      <c r="G18" s="168"/>
      <c r="H18" s="41"/>
      <c r="I18" s="168"/>
      <c r="J18" s="163"/>
      <c r="K18" s="41"/>
      <c r="L18" s="169"/>
    </row>
    <row r="19" spans="1:12" s="159" customFormat="1" ht="24" customHeight="1" x14ac:dyDescent="0.15">
      <c r="A19" s="185"/>
      <c r="B19" s="186"/>
      <c r="C19" s="164"/>
      <c r="D19" s="187"/>
      <c r="E19" s="165"/>
      <c r="F19" s="166"/>
      <c r="G19" s="168"/>
      <c r="H19" s="41"/>
      <c r="I19" s="168"/>
      <c r="J19" s="163"/>
      <c r="K19" s="41"/>
      <c r="L19" s="169"/>
    </row>
    <row r="20" spans="1:12" s="159" customFormat="1" ht="24" customHeight="1" x14ac:dyDescent="0.15">
      <c r="A20" s="185"/>
      <c r="B20" s="186"/>
      <c r="C20" s="164"/>
      <c r="D20" s="187"/>
      <c r="E20" s="165"/>
      <c r="F20" s="166"/>
      <c r="G20" s="168"/>
      <c r="H20" s="41"/>
      <c r="I20" s="168"/>
      <c r="J20" s="163"/>
      <c r="K20" s="41"/>
      <c r="L20" s="169"/>
    </row>
    <row r="21" spans="1:12" s="159" customFormat="1" ht="24" customHeight="1" x14ac:dyDescent="0.15">
      <c r="A21" s="185"/>
      <c r="B21" s="186"/>
      <c r="C21" s="164"/>
      <c r="D21" s="187"/>
      <c r="E21" s="165"/>
      <c r="F21" s="166"/>
      <c r="G21" s="168"/>
      <c r="H21" s="41"/>
      <c r="I21" s="168"/>
      <c r="J21" s="163"/>
      <c r="K21" s="41"/>
      <c r="L21" s="16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zoomScaleNormal="100" workbookViewId="0">
      <pane ySplit="3" topLeftCell="A4" activePane="bottomLeft" state="frozen"/>
      <selection activeCell="A3" sqref="A3:A4"/>
      <selection pane="bottomLeft" activeCell="C1" sqref="C1"/>
    </sheetView>
  </sheetViews>
  <sheetFormatPr defaultRowHeight="24" customHeight="1" x14ac:dyDescent="0.15"/>
  <cols>
    <col min="1" max="1" width="11.109375" style="110" customWidth="1"/>
    <col min="2" max="2" width="37.109375" style="110" customWidth="1"/>
    <col min="3" max="3" width="31.77734375" style="110" customWidth="1"/>
    <col min="4" max="9" width="9.33203125" style="110" customWidth="1"/>
    <col min="10" max="10" width="9.6640625" style="110" customWidth="1"/>
    <col min="11" max="11" width="4.88671875" style="119" customWidth="1"/>
    <col min="12" max="12" width="8.88671875" style="119"/>
    <col min="13" max="16384" width="8.88671875" style="52"/>
  </cols>
  <sheetData>
    <row r="1" spans="1:13" ht="36" customHeight="1" x14ac:dyDescent="0.15">
      <c r="A1" s="106" t="s">
        <v>78</v>
      </c>
      <c r="B1" s="106"/>
      <c r="C1" s="106">
        <v>0</v>
      </c>
      <c r="D1" s="106"/>
      <c r="E1" s="106"/>
      <c r="F1" s="106"/>
      <c r="G1" s="106"/>
      <c r="H1" s="106"/>
      <c r="I1" s="106"/>
      <c r="J1" s="106"/>
      <c r="K1" s="139"/>
      <c r="L1" s="139"/>
      <c r="M1" s="140"/>
    </row>
    <row r="2" spans="1:13" ht="25.5" customHeight="1" x14ac:dyDescent="0.15">
      <c r="A2" s="57" t="s">
        <v>91</v>
      </c>
      <c r="B2" s="107"/>
      <c r="C2" s="107"/>
      <c r="D2" s="107"/>
      <c r="E2" s="108"/>
      <c r="F2" s="108"/>
      <c r="G2" s="108"/>
      <c r="H2" s="108"/>
      <c r="I2" s="52"/>
      <c r="J2" s="109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s="141" customFormat="1" ht="24" customHeight="1" x14ac:dyDescent="0.15">
      <c r="A4" s="238"/>
      <c r="B4" s="339" t="s">
        <v>327</v>
      </c>
      <c r="C4" s="274"/>
      <c r="D4" s="275"/>
      <c r="E4" s="276"/>
      <c r="F4" s="276"/>
      <c r="G4" s="277"/>
      <c r="H4" s="278"/>
      <c r="I4" s="272"/>
      <c r="J4" s="131"/>
      <c r="K4" s="136"/>
      <c r="L4" s="136"/>
    </row>
    <row r="5" spans="1:13" s="141" customFormat="1" ht="24" customHeight="1" x14ac:dyDescent="0.15">
      <c r="A5" s="238"/>
      <c r="B5" s="273"/>
      <c r="C5" s="274"/>
      <c r="D5" s="275"/>
      <c r="E5" s="276"/>
      <c r="F5" s="276"/>
      <c r="G5" s="277"/>
      <c r="H5" s="278"/>
      <c r="I5" s="272"/>
      <c r="J5" s="131"/>
      <c r="K5" s="136"/>
      <c r="L5" s="136"/>
    </row>
    <row r="6" spans="1:13" ht="24" customHeight="1" x14ac:dyDescent="0.15">
      <c r="A6" s="238"/>
      <c r="B6" s="279"/>
      <c r="C6" s="280"/>
      <c r="D6" s="281"/>
      <c r="E6" s="282"/>
      <c r="F6" s="282"/>
      <c r="G6" s="277"/>
      <c r="H6" s="278"/>
      <c r="I6" s="278"/>
      <c r="J6" s="41"/>
    </row>
    <row r="7" spans="1:13" s="141" customFormat="1" ht="24" customHeight="1" x14ac:dyDescent="0.15">
      <c r="A7" s="238"/>
      <c r="B7" s="273"/>
      <c r="C7" s="274"/>
      <c r="D7" s="275"/>
      <c r="E7" s="276"/>
      <c r="F7" s="276"/>
      <c r="G7" s="277"/>
      <c r="H7" s="278"/>
      <c r="I7" s="272"/>
      <c r="J7" s="131"/>
      <c r="K7" s="136"/>
      <c r="L7" s="136"/>
    </row>
    <row r="8" spans="1:13" ht="24" customHeight="1" x14ac:dyDescent="0.15">
      <c r="A8" s="238"/>
      <c r="B8" s="273"/>
      <c r="C8" s="274"/>
      <c r="D8" s="275"/>
      <c r="E8" s="276"/>
      <c r="F8" s="276"/>
      <c r="G8" s="277"/>
      <c r="H8" s="278"/>
      <c r="I8" s="278"/>
      <c r="J8" s="41"/>
    </row>
    <row r="9" spans="1:13" ht="24" customHeight="1" x14ac:dyDescent="0.15">
      <c r="A9" s="238"/>
      <c r="B9" s="226"/>
      <c r="C9" s="283"/>
      <c r="D9" s="284"/>
      <c r="E9" s="285"/>
      <c r="F9" s="286"/>
      <c r="G9" s="277"/>
      <c r="H9" s="278"/>
      <c r="I9" s="278"/>
      <c r="J9" s="41"/>
    </row>
    <row r="10" spans="1:13" ht="24" customHeight="1" x14ac:dyDescent="0.15">
      <c r="A10" s="238"/>
      <c r="B10" s="226"/>
      <c r="C10" s="283"/>
      <c r="D10" s="284"/>
      <c r="E10" s="285"/>
      <c r="F10" s="286"/>
      <c r="G10" s="277"/>
      <c r="H10" s="278"/>
      <c r="I10" s="278"/>
      <c r="J10" s="41"/>
    </row>
    <row r="11" spans="1:13" ht="24" customHeight="1" x14ac:dyDescent="0.15">
      <c r="A11" s="238"/>
      <c r="B11" s="226"/>
      <c r="C11" s="283"/>
      <c r="D11" s="284"/>
      <c r="E11" s="285"/>
      <c r="F11" s="286"/>
      <c r="G11" s="277"/>
      <c r="H11" s="278"/>
      <c r="I11" s="278"/>
      <c r="J11" s="41"/>
    </row>
    <row r="12" spans="1:13" ht="24" customHeight="1" x14ac:dyDescent="0.15">
      <c r="A12" s="238"/>
      <c r="B12" s="226"/>
      <c r="C12" s="283"/>
      <c r="D12" s="284"/>
      <c r="E12" s="285"/>
      <c r="F12" s="286"/>
      <c r="G12" s="277"/>
      <c r="H12" s="278"/>
      <c r="I12" s="278"/>
      <c r="J12" s="41"/>
    </row>
    <row r="13" spans="1:13" ht="24" customHeight="1" x14ac:dyDescent="0.15">
      <c r="A13" s="238"/>
      <c r="B13" s="273"/>
      <c r="C13" s="274"/>
      <c r="D13" s="275"/>
      <c r="E13" s="276"/>
      <c r="F13" s="276"/>
      <c r="G13" s="277"/>
      <c r="H13" s="278"/>
      <c r="I13" s="278"/>
      <c r="J13" s="41"/>
    </row>
    <row r="14" spans="1:13" ht="24" customHeight="1" x14ac:dyDescent="0.15">
      <c r="A14" s="238"/>
      <c r="B14" s="273"/>
      <c r="C14" s="274"/>
      <c r="D14" s="275"/>
      <c r="E14" s="276"/>
      <c r="F14" s="276"/>
      <c r="G14" s="277"/>
      <c r="H14" s="278"/>
      <c r="I14" s="278"/>
      <c r="J14" s="41"/>
    </row>
    <row r="15" spans="1:13" ht="24" customHeight="1" x14ac:dyDescent="0.15">
      <c r="A15" s="238"/>
      <c r="B15" s="279"/>
      <c r="C15" s="280"/>
      <c r="D15" s="281"/>
      <c r="E15" s="282"/>
      <c r="F15" s="282"/>
      <c r="G15" s="277"/>
      <c r="H15" s="278"/>
      <c r="I15" s="278"/>
      <c r="J15" s="41"/>
    </row>
    <row r="16" spans="1:13" ht="24" customHeight="1" x14ac:dyDescent="0.15">
      <c r="A16" s="41"/>
      <c r="B16" s="273"/>
      <c r="C16" s="274"/>
      <c r="D16" s="275"/>
      <c r="E16" s="276"/>
      <c r="F16" s="276"/>
      <c r="G16" s="125"/>
      <c r="H16" s="143"/>
      <c r="I16" s="143"/>
      <c r="J16" s="41"/>
    </row>
    <row r="17" spans="1:12" ht="24" customHeight="1" x14ac:dyDescent="0.15">
      <c r="A17" s="41"/>
      <c r="B17" s="273"/>
      <c r="C17" s="274"/>
      <c r="D17" s="275"/>
      <c r="E17" s="276"/>
      <c r="F17" s="276"/>
      <c r="G17" s="125"/>
      <c r="H17" s="143"/>
      <c r="I17" s="143"/>
      <c r="J17" s="41"/>
    </row>
    <row r="18" spans="1:12" ht="24" customHeight="1" x14ac:dyDescent="0.15">
      <c r="A18" s="41"/>
      <c r="B18" s="121"/>
      <c r="C18" s="6"/>
      <c r="D18" s="127"/>
      <c r="E18" s="171"/>
      <c r="F18" s="172"/>
      <c r="G18" s="125"/>
      <c r="H18" s="143"/>
      <c r="I18" s="143"/>
      <c r="J18" s="41"/>
    </row>
    <row r="19" spans="1:12" ht="24" customHeight="1" x14ac:dyDescent="0.15">
      <c r="A19" s="41"/>
      <c r="B19" s="121"/>
      <c r="C19" s="6"/>
      <c r="D19" s="127"/>
      <c r="E19" s="171"/>
      <c r="F19" s="172"/>
      <c r="G19" s="125"/>
      <c r="H19" s="143"/>
      <c r="I19" s="143"/>
      <c r="J19" s="41"/>
    </row>
    <row r="20" spans="1:12" ht="24" customHeight="1" x14ac:dyDescent="0.15">
      <c r="A20" s="41"/>
      <c r="B20" s="121"/>
      <c r="C20" s="6"/>
      <c r="D20" s="127"/>
      <c r="E20" s="171"/>
      <c r="F20" s="172"/>
      <c r="G20" s="125"/>
      <c r="H20" s="143"/>
      <c r="I20" s="143"/>
      <c r="J20" s="41"/>
    </row>
    <row r="21" spans="1:12" ht="24" customHeight="1" x14ac:dyDescent="0.15">
      <c r="A21" s="41"/>
      <c r="B21" s="121"/>
      <c r="C21" s="6"/>
      <c r="D21" s="127"/>
      <c r="E21" s="171"/>
      <c r="F21" s="172"/>
      <c r="G21" s="125"/>
      <c r="H21" s="143"/>
      <c r="I21" s="143"/>
      <c r="J21" s="41"/>
    </row>
    <row r="22" spans="1:12" ht="24" customHeight="1" thickBot="1" x14ac:dyDescent="0.2">
      <c r="A22" s="104"/>
      <c r="B22" s="180"/>
      <c r="C22" s="103"/>
      <c r="D22" s="181"/>
      <c r="E22" s="182"/>
      <c r="F22" s="183"/>
      <c r="G22" s="126"/>
      <c r="H22" s="126"/>
      <c r="I22" s="126"/>
      <c r="J22" s="104"/>
    </row>
    <row r="23" spans="1:12" s="141" customFormat="1" ht="24" customHeight="1" thickTop="1" x14ac:dyDescent="0.15">
      <c r="A23" s="191"/>
      <c r="B23" s="192"/>
      <c r="C23" s="193"/>
      <c r="D23" s="194"/>
      <c r="E23" s="195"/>
      <c r="F23" s="196"/>
      <c r="G23" s="197"/>
      <c r="H23" s="197"/>
      <c r="I23" s="197"/>
      <c r="J23" s="191"/>
      <c r="K23" s="136"/>
      <c r="L23" s="136"/>
    </row>
    <row r="24" spans="1:12" ht="24" customHeight="1" x14ac:dyDescent="0.15">
      <c r="A24" s="41"/>
      <c r="B24" s="121"/>
      <c r="C24" s="6"/>
      <c r="D24" s="127"/>
      <c r="E24" s="171"/>
      <c r="F24" s="172"/>
      <c r="G24" s="125"/>
      <c r="H24" s="125"/>
      <c r="I24" s="125"/>
      <c r="J24" s="41"/>
    </row>
    <row r="25" spans="1:12" s="141" customFormat="1" ht="24" customHeight="1" x14ac:dyDescent="0.15">
      <c r="A25" s="131" t="s">
        <v>89</v>
      </c>
      <c r="B25" s="173" t="s">
        <v>120</v>
      </c>
      <c r="C25" s="129" t="s">
        <v>108</v>
      </c>
      <c r="D25" s="174">
        <v>6620000</v>
      </c>
      <c r="E25" s="188">
        <v>44575</v>
      </c>
      <c r="F25" s="189">
        <v>44575</v>
      </c>
      <c r="G25" s="199" t="s">
        <v>123</v>
      </c>
      <c r="H25" s="130"/>
      <c r="I25" s="130"/>
      <c r="J25" s="131"/>
      <c r="K25" s="136"/>
      <c r="L25" s="136"/>
    </row>
    <row r="26" spans="1:12" s="141" customFormat="1" ht="24" customHeight="1" x14ac:dyDescent="0.15">
      <c r="A26" s="131" t="s">
        <v>89</v>
      </c>
      <c r="B26" s="173" t="s">
        <v>121</v>
      </c>
      <c r="C26" s="129" t="s">
        <v>102</v>
      </c>
      <c r="D26" s="174">
        <v>6760000</v>
      </c>
      <c r="E26" s="188">
        <v>44580</v>
      </c>
      <c r="F26" s="189">
        <v>44581</v>
      </c>
      <c r="G26" s="130">
        <v>44926</v>
      </c>
      <c r="H26" s="130"/>
      <c r="I26" s="130"/>
      <c r="J26" s="131"/>
      <c r="K26" s="136"/>
      <c r="L26" s="136"/>
    </row>
    <row r="27" spans="1:12" s="141" customFormat="1" ht="24" customHeight="1" x14ac:dyDescent="0.15">
      <c r="A27" s="131" t="s">
        <v>89</v>
      </c>
      <c r="B27" s="173" t="s">
        <v>122</v>
      </c>
      <c r="C27" s="129" t="s">
        <v>99</v>
      </c>
      <c r="D27" s="174">
        <v>16950000</v>
      </c>
      <c r="E27" s="188">
        <v>44581</v>
      </c>
      <c r="F27" s="189">
        <v>44581</v>
      </c>
      <c r="G27" s="130">
        <v>44651</v>
      </c>
      <c r="H27" s="130"/>
      <c r="I27" s="130"/>
      <c r="J27" s="131"/>
      <c r="K27" s="136"/>
      <c r="L27" s="136"/>
    </row>
    <row r="28" spans="1:12" ht="24" customHeight="1" x14ac:dyDescent="0.15">
      <c r="A28" s="41"/>
      <c r="B28" s="190"/>
      <c r="C28" s="6"/>
      <c r="D28" s="127"/>
      <c r="E28" s="171"/>
      <c r="F28" s="172"/>
      <c r="G28" s="125"/>
      <c r="H28" s="125"/>
      <c r="I28" s="125"/>
      <c r="J28" s="41"/>
    </row>
    <row r="29" spans="1:12" ht="24" customHeight="1" x14ac:dyDescent="0.15">
      <c r="A29" s="41"/>
      <c r="B29" s="121"/>
      <c r="C29" s="6"/>
      <c r="D29" s="127"/>
      <c r="E29" s="171"/>
      <c r="F29" s="172"/>
      <c r="G29" s="125"/>
      <c r="H29" s="125"/>
      <c r="I29" s="125"/>
      <c r="J29" s="41"/>
    </row>
    <row r="30" spans="1:12" ht="24" customHeight="1" x14ac:dyDescent="0.15">
      <c r="A30" s="41"/>
      <c r="B30" s="121"/>
      <c r="C30" s="6"/>
      <c r="D30" s="127"/>
      <c r="E30" s="171"/>
      <c r="F30" s="172"/>
      <c r="G30" s="125"/>
      <c r="H30" s="125"/>
      <c r="I30" s="125"/>
      <c r="J30" s="41"/>
    </row>
    <row r="31" spans="1:12" ht="24" customHeight="1" x14ac:dyDescent="0.15">
      <c r="A31" s="41"/>
      <c r="B31" s="121"/>
      <c r="C31" s="6"/>
      <c r="D31" s="127"/>
      <c r="E31" s="171"/>
      <c r="F31" s="172"/>
      <c r="G31" s="125"/>
      <c r="H31" s="125"/>
      <c r="I31" s="125"/>
      <c r="J31" s="41"/>
    </row>
    <row r="32" spans="1:12" ht="24" customHeight="1" x14ac:dyDescent="0.15">
      <c r="A32" s="41"/>
      <c r="B32" s="121"/>
      <c r="C32" s="6"/>
      <c r="D32" s="127"/>
      <c r="E32" s="171"/>
      <c r="F32" s="172"/>
      <c r="G32" s="125"/>
      <c r="H32" s="125"/>
      <c r="I32" s="125"/>
      <c r="J32" s="41"/>
    </row>
    <row r="33" spans="1:10" ht="24" customHeight="1" x14ac:dyDescent="0.15">
      <c r="A33" s="41"/>
      <c r="B33" s="121"/>
      <c r="C33" s="6"/>
      <c r="D33" s="127"/>
      <c r="E33" s="171"/>
      <c r="F33" s="172"/>
      <c r="G33" s="125"/>
      <c r="H33" s="125"/>
      <c r="I33" s="125"/>
      <c r="J33" s="41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>
      <pane ySplit="3" topLeftCell="A4" activePane="bottomLeft" state="frozen"/>
      <selection activeCell="A3" sqref="A3:A4"/>
      <selection pane="bottomLeft" activeCell="B9" sqref="B9"/>
    </sheetView>
  </sheetViews>
  <sheetFormatPr defaultRowHeight="24" customHeight="1" x14ac:dyDescent="0.15"/>
  <cols>
    <col min="1" max="1" width="11.109375" style="110" customWidth="1"/>
    <col min="2" max="2" width="37.109375" style="113" customWidth="1"/>
    <col min="3" max="3" width="31.77734375" style="114" customWidth="1"/>
    <col min="4" max="4" width="9.33203125" style="115" customWidth="1"/>
    <col min="5" max="8" width="9.33203125" style="116" customWidth="1"/>
    <col min="9" max="9" width="9.33203125" style="110" customWidth="1"/>
    <col min="10" max="10" width="8.88671875" style="118" customWidth="1"/>
    <col min="11" max="11" width="10.109375" style="118" hidden="1" customWidth="1"/>
    <col min="12" max="12" width="8.88671875" style="176" hidden="1" customWidth="1"/>
    <col min="13" max="14" width="8.88671875" style="118" hidden="1" customWidth="1"/>
    <col min="15" max="15" width="8.88671875" style="118" customWidth="1"/>
    <col min="16" max="16384" width="8.88671875" style="118"/>
  </cols>
  <sheetData>
    <row r="1" spans="1:12" ht="36" customHeight="1" x14ac:dyDescent="0.15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17"/>
    </row>
    <row r="2" spans="1:12" ht="25.5" customHeight="1" x14ac:dyDescent="0.15">
      <c r="A2" s="57" t="s">
        <v>91</v>
      </c>
      <c r="B2" s="111"/>
      <c r="C2" s="111"/>
      <c r="D2" s="112"/>
      <c r="E2" s="112"/>
      <c r="F2" s="112"/>
      <c r="G2" s="112"/>
      <c r="H2" s="112"/>
      <c r="I2" s="109" t="s">
        <v>413</v>
      </c>
    </row>
    <row r="3" spans="1:12" ht="35.25" customHeight="1" x14ac:dyDescent="0.15">
      <c r="A3" s="1" t="s">
        <v>124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79" t="s">
        <v>103</v>
      </c>
      <c r="J3" s="119"/>
    </row>
    <row r="4" spans="1:12" s="136" customFormat="1" ht="24" hidden="1" customHeight="1" x14ac:dyDescent="0.15">
      <c r="A4" s="131" t="s">
        <v>125</v>
      </c>
      <c r="B4" s="129" t="s">
        <v>100</v>
      </c>
      <c r="C4" s="129" t="s">
        <v>101</v>
      </c>
      <c r="D4" s="137">
        <v>405000000</v>
      </c>
      <c r="E4" s="134">
        <v>283500000</v>
      </c>
      <c r="F4" s="138"/>
      <c r="G4" s="134"/>
      <c r="H4" s="134">
        <f>SUM(E4:G4)</f>
        <v>283500000</v>
      </c>
      <c r="I4" s="175" t="s">
        <v>104</v>
      </c>
      <c r="J4" s="135"/>
      <c r="K4" s="135">
        <f t="shared" ref="K4:K36" si="0">D4-H4</f>
        <v>121500000</v>
      </c>
      <c r="L4" s="200"/>
    </row>
    <row r="5" spans="1:12" s="136" customFormat="1" ht="24" hidden="1" customHeight="1" x14ac:dyDescent="0.15">
      <c r="A5" s="131" t="s">
        <v>125</v>
      </c>
      <c r="B5" s="128" t="s">
        <v>106</v>
      </c>
      <c r="C5" s="129" t="s">
        <v>98</v>
      </c>
      <c r="D5" s="174">
        <v>11400000</v>
      </c>
      <c r="E5" s="201"/>
      <c r="F5" s="202">
        <f>950000*2</f>
        <v>1900000</v>
      </c>
      <c r="G5" s="201"/>
      <c r="H5" s="134">
        <f t="shared" ref="H5:H36" si="1">SUM(E5:G5)</f>
        <v>1900000</v>
      </c>
      <c r="I5" s="175" t="s">
        <v>119</v>
      </c>
      <c r="J5" s="135"/>
      <c r="K5" s="135">
        <f t="shared" si="0"/>
        <v>9500000</v>
      </c>
      <c r="L5" s="200"/>
    </row>
    <row r="6" spans="1:12" s="136" customFormat="1" ht="24" hidden="1" customHeight="1" x14ac:dyDescent="0.15">
      <c r="A6" s="131" t="s">
        <v>105</v>
      </c>
      <c r="B6" s="128" t="s">
        <v>110</v>
      </c>
      <c r="C6" s="184" t="s">
        <v>109</v>
      </c>
      <c r="D6" s="137">
        <v>127267800</v>
      </c>
      <c r="E6" s="134"/>
      <c r="F6" s="138"/>
      <c r="G6" s="134"/>
      <c r="H6" s="134">
        <f t="shared" si="1"/>
        <v>0</v>
      </c>
      <c r="I6" s="175" t="s">
        <v>128</v>
      </c>
      <c r="J6" s="135"/>
      <c r="K6" s="135">
        <f t="shared" si="0"/>
        <v>127267800</v>
      </c>
      <c r="L6" s="198"/>
    </row>
    <row r="7" spans="1:12" s="136" customFormat="1" ht="24" hidden="1" customHeight="1" x14ac:dyDescent="0.15">
      <c r="A7" s="131" t="s">
        <v>105</v>
      </c>
      <c r="B7" s="128" t="s">
        <v>111</v>
      </c>
      <c r="C7" s="184" t="s">
        <v>97</v>
      </c>
      <c r="D7" s="137">
        <v>3600000</v>
      </c>
      <c r="E7" s="134"/>
      <c r="F7" s="138"/>
      <c r="G7" s="134"/>
      <c r="H7" s="134">
        <f t="shared" si="1"/>
        <v>0</v>
      </c>
      <c r="I7" s="175" t="s">
        <v>129</v>
      </c>
      <c r="J7" s="135"/>
      <c r="K7" s="135">
        <f t="shared" si="0"/>
        <v>3600000</v>
      </c>
      <c r="L7" s="198"/>
    </row>
    <row r="8" spans="1:12" s="136" customFormat="1" ht="24" hidden="1" customHeight="1" x14ac:dyDescent="0.15">
      <c r="A8" s="131" t="s">
        <v>105</v>
      </c>
      <c r="B8" s="128" t="s">
        <v>112</v>
      </c>
      <c r="C8" s="184" t="s">
        <v>118</v>
      </c>
      <c r="D8" s="137">
        <v>3600000</v>
      </c>
      <c r="E8" s="134"/>
      <c r="F8" s="138"/>
      <c r="G8" s="134"/>
      <c r="H8" s="134">
        <f t="shared" si="1"/>
        <v>0</v>
      </c>
      <c r="I8" s="175" t="s">
        <v>130</v>
      </c>
      <c r="J8" s="135"/>
      <c r="K8" s="135">
        <f t="shared" si="0"/>
        <v>3600000</v>
      </c>
      <c r="L8" s="198"/>
    </row>
    <row r="9" spans="1:12" s="119" customFormat="1" ht="24" customHeight="1" x14ac:dyDescent="0.15">
      <c r="A9" s="41" t="s">
        <v>105</v>
      </c>
      <c r="B9" s="105" t="s">
        <v>113</v>
      </c>
      <c r="C9" s="291" t="s">
        <v>96</v>
      </c>
      <c r="D9" s="44">
        <v>7101600</v>
      </c>
      <c r="E9" s="42"/>
      <c r="F9" s="40">
        <f>591800</f>
        <v>591800</v>
      </c>
      <c r="G9" s="42"/>
      <c r="H9" s="42">
        <f t="shared" si="1"/>
        <v>591800</v>
      </c>
      <c r="I9" s="132" t="s">
        <v>130</v>
      </c>
      <c r="J9" s="120"/>
      <c r="K9" s="120">
        <f t="shared" si="0"/>
        <v>6509800</v>
      </c>
      <c r="L9" s="203"/>
    </row>
    <row r="10" spans="1:12" s="119" customFormat="1" ht="24" customHeight="1" x14ac:dyDescent="0.15">
      <c r="A10" s="41" t="s">
        <v>105</v>
      </c>
      <c r="B10" s="105" t="s">
        <v>114</v>
      </c>
      <c r="C10" s="291" t="s">
        <v>96</v>
      </c>
      <c r="D10" s="44">
        <v>3020400</v>
      </c>
      <c r="E10" s="42"/>
      <c r="F10" s="40">
        <f>250070</f>
        <v>250070</v>
      </c>
      <c r="G10" s="42"/>
      <c r="H10" s="42">
        <f t="shared" si="1"/>
        <v>250070</v>
      </c>
      <c r="I10" s="132" t="s">
        <v>130</v>
      </c>
      <c r="J10" s="120"/>
      <c r="K10" s="120">
        <f t="shared" si="0"/>
        <v>2770330</v>
      </c>
      <c r="L10" s="203"/>
    </row>
    <row r="11" spans="1:12" s="119" customFormat="1" ht="24" customHeight="1" x14ac:dyDescent="0.15">
      <c r="A11" s="41" t="s">
        <v>105</v>
      </c>
      <c r="B11" s="105" t="s">
        <v>115</v>
      </c>
      <c r="C11" s="291" t="s">
        <v>96</v>
      </c>
      <c r="D11" s="44">
        <v>6954000</v>
      </c>
      <c r="E11" s="42"/>
      <c r="F11" s="40">
        <f>579490</f>
        <v>579490</v>
      </c>
      <c r="G11" s="42"/>
      <c r="H11" s="42">
        <f t="shared" si="1"/>
        <v>579490</v>
      </c>
      <c r="I11" s="132" t="s">
        <v>130</v>
      </c>
      <c r="J11" s="120"/>
      <c r="K11" s="120">
        <f t="shared" si="0"/>
        <v>6374510</v>
      </c>
      <c r="L11" s="203"/>
    </row>
    <row r="12" spans="1:12" s="119" customFormat="1" ht="24" customHeight="1" x14ac:dyDescent="0.15">
      <c r="A12" s="41" t="s">
        <v>105</v>
      </c>
      <c r="B12" s="105" t="s">
        <v>116</v>
      </c>
      <c r="C12" s="291" t="s">
        <v>96</v>
      </c>
      <c r="D12" s="44">
        <v>2719200</v>
      </c>
      <c r="E12" s="42"/>
      <c r="F12" s="40">
        <f>226600</f>
        <v>226600</v>
      </c>
      <c r="G12" s="42"/>
      <c r="H12" s="42">
        <f t="shared" si="1"/>
        <v>226600</v>
      </c>
      <c r="I12" s="132" t="s">
        <v>130</v>
      </c>
      <c r="J12" s="120"/>
      <c r="K12" s="120">
        <f t="shared" si="0"/>
        <v>2492600</v>
      </c>
      <c r="L12" s="203"/>
    </row>
    <row r="13" spans="1:12" s="119" customFormat="1" ht="24" customHeight="1" x14ac:dyDescent="0.15">
      <c r="A13" s="41" t="s">
        <v>105</v>
      </c>
      <c r="B13" s="105" t="s">
        <v>117</v>
      </c>
      <c r="C13" s="291" t="s">
        <v>96</v>
      </c>
      <c r="D13" s="44">
        <v>7601880</v>
      </c>
      <c r="E13" s="42"/>
      <c r="F13" s="40">
        <f>633490</f>
        <v>633490</v>
      </c>
      <c r="G13" s="42"/>
      <c r="H13" s="42">
        <f t="shared" si="1"/>
        <v>633490</v>
      </c>
      <c r="I13" s="132" t="s">
        <v>130</v>
      </c>
      <c r="J13" s="120"/>
      <c r="K13" s="120">
        <f t="shared" si="0"/>
        <v>6968390</v>
      </c>
      <c r="L13" s="203"/>
    </row>
    <row r="14" spans="1:12" s="136" customFormat="1" ht="24" customHeight="1" x14ac:dyDescent="0.15">
      <c r="A14" s="287" t="s">
        <v>152</v>
      </c>
      <c r="B14" s="292" t="s">
        <v>149</v>
      </c>
      <c r="C14" s="293" t="s">
        <v>150</v>
      </c>
      <c r="D14" s="294">
        <v>5400000</v>
      </c>
      <c r="E14" s="288"/>
      <c r="F14" s="289">
        <v>450000</v>
      </c>
      <c r="G14" s="288"/>
      <c r="H14" s="294">
        <v>450000</v>
      </c>
      <c r="I14" s="290" t="s">
        <v>119</v>
      </c>
      <c r="J14" s="135"/>
      <c r="K14" s="135">
        <f t="shared" si="0"/>
        <v>4950000</v>
      </c>
      <c r="L14" s="198"/>
    </row>
    <row r="15" spans="1:12" s="136" customFormat="1" ht="24" customHeight="1" x14ac:dyDescent="0.15">
      <c r="A15" s="287"/>
      <c r="B15" s="292"/>
      <c r="C15" s="293"/>
      <c r="D15" s="294"/>
      <c r="E15" s="288"/>
      <c r="F15" s="289"/>
      <c r="G15" s="288"/>
      <c r="H15" s="294"/>
      <c r="I15" s="290"/>
      <c r="J15" s="135"/>
      <c r="K15" s="135">
        <f t="shared" si="0"/>
        <v>0</v>
      </c>
      <c r="L15" s="198"/>
    </row>
    <row r="16" spans="1:12" s="136" customFormat="1" ht="24" customHeight="1" x14ac:dyDescent="0.15">
      <c r="A16" s="287"/>
      <c r="B16" s="292"/>
      <c r="C16" s="293"/>
      <c r="D16" s="294"/>
      <c r="E16" s="288"/>
      <c r="F16" s="289"/>
      <c r="G16" s="288"/>
      <c r="H16" s="294"/>
      <c r="I16" s="290"/>
      <c r="J16" s="135"/>
      <c r="K16" s="135">
        <f t="shared" si="0"/>
        <v>0</v>
      </c>
      <c r="L16" s="198"/>
    </row>
    <row r="17" spans="1:12" s="136" customFormat="1" ht="24" customHeight="1" x14ac:dyDescent="0.15">
      <c r="A17" s="287"/>
      <c r="B17" s="292"/>
      <c r="C17" s="293"/>
      <c r="D17" s="294"/>
      <c r="E17" s="288"/>
      <c r="F17" s="289"/>
      <c r="G17" s="288"/>
      <c r="H17" s="294"/>
      <c r="I17" s="290"/>
      <c r="J17" s="135"/>
      <c r="K17" s="135">
        <f t="shared" si="0"/>
        <v>0</v>
      </c>
      <c r="L17" s="198"/>
    </row>
    <row r="18" spans="1:12" s="136" customFormat="1" ht="24" customHeight="1" x14ac:dyDescent="0.15">
      <c r="A18" s="287"/>
      <c r="B18" s="292"/>
      <c r="C18" s="293"/>
      <c r="D18" s="294"/>
      <c r="E18" s="288"/>
      <c r="F18" s="289"/>
      <c r="G18" s="288"/>
      <c r="H18" s="294"/>
      <c r="I18" s="290"/>
      <c r="J18" s="135"/>
      <c r="K18" s="135">
        <f t="shared" si="0"/>
        <v>0</v>
      </c>
      <c r="L18" s="198"/>
    </row>
    <row r="19" spans="1:12" s="119" customFormat="1" ht="24" customHeight="1" x14ac:dyDescent="0.15">
      <c r="A19" s="41"/>
      <c r="B19" s="295"/>
      <c r="C19" s="43"/>
      <c r="D19" s="44"/>
      <c r="E19" s="42"/>
      <c r="F19" s="40"/>
      <c r="G19" s="42"/>
      <c r="H19" s="42"/>
      <c r="I19" s="132"/>
      <c r="J19" s="120"/>
      <c r="K19" s="120">
        <f t="shared" si="0"/>
        <v>0</v>
      </c>
      <c r="L19" s="203" t="s">
        <v>127</v>
      </c>
    </row>
    <row r="20" spans="1:12" s="136" customFormat="1" ht="24" customHeight="1" x14ac:dyDescent="0.15">
      <c r="A20" s="191"/>
      <c r="B20" s="204"/>
      <c r="C20" s="205"/>
      <c r="D20" s="206"/>
      <c r="E20" s="201"/>
      <c r="F20" s="202"/>
      <c r="G20" s="201"/>
      <c r="H20" s="201"/>
      <c r="I20" s="207"/>
      <c r="J20" s="135"/>
      <c r="K20" s="135">
        <f t="shared" si="0"/>
        <v>0</v>
      </c>
      <c r="L20" s="200"/>
    </row>
    <row r="21" spans="1:12" s="119" customFormat="1" ht="24" customHeight="1" x14ac:dyDescent="0.15">
      <c r="A21" s="41"/>
      <c r="B21" s="105"/>
      <c r="C21" s="43"/>
      <c r="D21" s="44"/>
      <c r="E21" s="42"/>
      <c r="F21" s="40"/>
      <c r="G21" s="42"/>
      <c r="H21" s="42"/>
      <c r="I21" s="132"/>
      <c r="J21" s="120"/>
      <c r="K21" s="120">
        <f t="shared" si="0"/>
        <v>0</v>
      </c>
      <c r="L21" s="133" t="s">
        <v>126</v>
      </c>
    </row>
    <row r="22" spans="1:12" s="136" customFormat="1" ht="24" customHeight="1" x14ac:dyDescent="0.15">
      <c r="A22" s="131"/>
      <c r="B22" s="128"/>
      <c r="C22" s="184"/>
      <c r="D22" s="137"/>
      <c r="E22" s="134"/>
      <c r="F22" s="138"/>
      <c r="G22" s="134"/>
      <c r="H22" s="134"/>
      <c r="I22" s="175"/>
      <c r="J22" s="135"/>
      <c r="K22" s="135">
        <f t="shared" si="0"/>
        <v>0</v>
      </c>
      <c r="L22" s="200"/>
    </row>
    <row r="23" spans="1:12" s="136" customFormat="1" ht="24" customHeight="1" x14ac:dyDescent="0.15">
      <c r="A23" s="131"/>
      <c r="B23" s="128"/>
      <c r="C23" s="184"/>
      <c r="D23" s="137"/>
      <c r="E23" s="134"/>
      <c r="F23" s="138"/>
      <c r="G23" s="134"/>
      <c r="H23" s="134"/>
      <c r="I23" s="175"/>
      <c r="J23" s="135"/>
      <c r="K23" s="135">
        <f t="shared" si="0"/>
        <v>0</v>
      </c>
      <c r="L23" s="200"/>
    </row>
    <row r="24" spans="1:12" s="136" customFormat="1" ht="24" customHeight="1" x14ac:dyDescent="0.15">
      <c r="A24" s="131"/>
      <c r="B24" s="128"/>
      <c r="C24" s="184"/>
      <c r="D24" s="137"/>
      <c r="E24" s="134"/>
      <c r="F24" s="138"/>
      <c r="G24" s="134"/>
      <c r="H24" s="134"/>
      <c r="I24" s="175"/>
      <c r="J24" s="135"/>
      <c r="K24" s="135">
        <f t="shared" si="0"/>
        <v>0</v>
      </c>
      <c r="L24" s="200"/>
    </row>
    <row r="25" spans="1:12" s="247" customFormat="1" ht="24" customHeight="1" x14ac:dyDescent="0.15">
      <c r="A25" s="238"/>
      <c r="B25" s="239"/>
      <c r="C25" s="240"/>
      <c r="D25" s="241"/>
      <c r="E25" s="242"/>
      <c r="F25" s="243"/>
      <c r="G25" s="242"/>
      <c r="H25" s="242"/>
      <c r="I25" s="244"/>
      <c r="J25" s="245"/>
      <c r="K25" s="245">
        <f t="shared" si="0"/>
        <v>0</v>
      </c>
      <c r="L25" s="246"/>
    </row>
    <row r="26" spans="1:12" s="119" customFormat="1" ht="24" customHeight="1" x14ac:dyDescent="0.15">
      <c r="A26" s="41"/>
      <c r="B26" s="105"/>
      <c r="C26" s="43"/>
      <c r="D26" s="44"/>
      <c r="E26" s="42"/>
      <c r="F26" s="40"/>
      <c r="G26" s="42"/>
      <c r="H26" s="42">
        <f t="shared" si="1"/>
        <v>0</v>
      </c>
      <c r="I26" s="132"/>
      <c r="J26" s="120"/>
      <c r="K26" s="120">
        <f t="shared" si="0"/>
        <v>0</v>
      </c>
      <c r="L26" s="133"/>
    </row>
    <row r="27" spans="1:12" s="119" customFormat="1" ht="24" customHeight="1" x14ac:dyDescent="0.15">
      <c r="A27" s="41"/>
      <c r="B27" s="105"/>
      <c r="C27" s="43"/>
      <c r="D27" s="44"/>
      <c r="E27" s="42"/>
      <c r="F27" s="40"/>
      <c r="G27" s="42"/>
      <c r="H27" s="42">
        <f t="shared" si="1"/>
        <v>0</v>
      </c>
      <c r="I27" s="132"/>
      <c r="J27" s="120"/>
      <c r="K27" s="120">
        <f t="shared" si="0"/>
        <v>0</v>
      </c>
      <c r="L27" s="133"/>
    </row>
    <row r="28" spans="1:12" s="119" customFormat="1" ht="24" customHeight="1" x14ac:dyDescent="0.15">
      <c r="A28" s="41"/>
      <c r="B28" s="105"/>
      <c r="C28" s="43"/>
      <c r="D28" s="44"/>
      <c r="E28" s="42"/>
      <c r="F28" s="40"/>
      <c r="G28" s="42"/>
      <c r="H28" s="42">
        <f t="shared" si="1"/>
        <v>0</v>
      </c>
      <c r="I28" s="132"/>
      <c r="J28" s="120"/>
      <c r="K28" s="120">
        <f t="shared" si="0"/>
        <v>0</v>
      </c>
      <c r="L28" s="133"/>
    </row>
    <row r="29" spans="1:12" s="119" customFormat="1" ht="24" customHeight="1" x14ac:dyDescent="0.15">
      <c r="A29" s="41"/>
      <c r="B29" s="105"/>
      <c r="C29" s="43"/>
      <c r="D29" s="44"/>
      <c r="E29" s="42"/>
      <c r="F29" s="40"/>
      <c r="G29" s="42"/>
      <c r="H29" s="42">
        <f t="shared" si="1"/>
        <v>0</v>
      </c>
      <c r="I29" s="132"/>
      <c r="J29" s="120"/>
      <c r="K29" s="120">
        <f t="shared" si="0"/>
        <v>0</v>
      </c>
      <c r="L29" s="133"/>
    </row>
    <row r="30" spans="1:12" s="119" customFormat="1" ht="24" customHeight="1" x14ac:dyDescent="0.15">
      <c r="A30" s="41"/>
      <c r="B30" s="105"/>
      <c r="C30" s="43"/>
      <c r="D30" s="44"/>
      <c r="E30" s="42"/>
      <c r="F30" s="40"/>
      <c r="G30" s="42"/>
      <c r="H30" s="42">
        <f t="shared" si="1"/>
        <v>0</v>
      </c>
      <c r="I30" s="132"/>
      <c r="J30" s="120"/>
      <c r="K30" s="120">
        <f t="shared" si="0"/>
        <v>0</v>
      </c>
      <c r="L30" s="133"/>
    </row>
    <row r="31" spans="1:12" s="119" customFormat="1" ht="24" customHeight="1" x14ac:dyDescent="0.15">
      <c r="A31" s="41"/>
      <c r="B31" s="105"/>
      <c r="C31" s="43"/>
      <c r="D31" s="44"/>
      <c r="E31" s="42"/>
      <c r="F31" s="40"/>
      <c r="G31" s="42"/>
      <c r="H31" s="42">
        <f t="shared" si="1"/>
        <v>0</v>
      </c>
      <c r="I31" s="132"/>
      <c r="J31" s="120"/>
      <c r="K31" s="120">
        <f t="shared" si="0"/>
        <v>0</v>
      </c>
      <c r="L31" s="133"/>
    </row>
    <row r="32" spans="1:12" s="119" customFormat="1" ht="24" customHeight="1" x14ac:dyDescent="0.15">
      <c r="A32" s="41"/>
      <c r="B32" s="105"/>
      <c r="C32" s="43"/>
      <c r="D32" s="44"/>
      <c r="E32" s="42"/>
      <c r="F32" s="40"/>
      <c r="G32" s="42"/>
      <c r="H32" s="42">
        <f t="shared" si="1"/>
        <v>0</v>
      </c>
      <c r="I32" s="132"/>
      <c r="J32" s="120"/>
      <c r="K32" s="120">
        <f t="shared" si="0"/>
        <v>0</v>
      </c>
      <c r="L32" s="133"/>
    </row>
    <row r="33" spans="1:12" s="119" customFormat="1" ht="24" customHeight="1" x14ac:dyDescent="0.15">
      <c r="A33" s="41"/>
      <c r="B33" s="105"/>
      <c r="C33" s="43"/>
      <c r="D33" s="44"/>
      <c r="E33" s="42"/>
      <c r="F33" s="40"/>
      <c r="G33" s="42"/>
      <c r="H33" s="42">
        <f t="shared" si="1"/>
        <v>0</v>
      </c>
      <c r="I33" s="132"/>
      <c r="J33" s="120"/>
      <c r="K33" s="120">
        <f t="shared" si="0"/>
        <v>0</v>
      </c>
      <c r="L33" s="133"/>
    </row>
    <row r="34" spans="1:12" s="119" customFormat="1" ht="24" customHeight="1" x14ac:dyDescent="0.15">
      <c r="A34" s="41"/>
      <c r="B34" s="105"/>
      <c r="C34" s="43"/>
      <c r="D34" s="44"/>
      <c r="E34" s="42"/>
      <c r="F34" s="40"/>
      <c r="G34" s="42"/>
      <c r="H34" s="42">
        <f t="shared" si="1"/>
        <v>0</v>
      </c>
      <c r="I34" s="132"/>
      <c r="J34" s="120"/>
      <c r="K34" s="120">
        <f t="shared" si="0"/>
        <v>0</v>
      </c>
      <c r="L34" s="133"/>
    </row>
    <row r="35" spans="1:12" s="119" customFormat="1" ht="24" customHeight="1" x14ac:dyDescent="0.15">
      <c r="A35" s="41"/>
      <c r="B35" s="105"/>
      <c r="C35" s="43"/>
      <c r="D35" s="44"/>
      <c r="E35" s="42"/>
      <c r="F35" s="40"/>
      <c r="G35" s="42"/>
      <c r="H35" s="42">
        <f t="shared" si="1"/>
        <v>0</v>
      </c>
      <c r="I35" s="132"/>
      <c r="J35" s="120"/>
      <c r="K35" s="120">
        <f t="shared" si="0"/>
        <v>0</v>
      </c>
      <c r="L35" s="133"/>
    </row>
    <row r="36" spans="1:12" s="119" customFormat="1" ht="24" customHeight="1" x14ac:dyDescent="0.15">
      <c r="A36" s="81"/>
      <c r="B36" s="105"/>
      <c r="C36" s="82"/>
      <c r="D36" s="83"/>
      <c r="E36" s="84"/>
      <c r="F36" s="90"/>
      <c r="G36" s="84"/>
      <c r="H36" s="42">
        <f t="shared" si="1"/>
        <v>0</v>
      </c>
      <c r="I36" s="132"/>
      <c r="J36" s="120"/>
      <c r="K36" s="120">
        <f t="shared" si="0"/>
        <v>0</v>
      </c>
      <c r="L36" s="133"/>
    </row>
    <row r="37" spans="1:12" ht="24" customHeight="1" x14ac:dyDescent="0.15">
      <c r="L37" s="133"/>
    </row>
    <row r="38" spans="1:12" ht="24" customHeight="1" x14ac:dyDescent="0.15">
      <c r="L38" s="133"/>
    </row>
    <row r="39" spans="1:12" ht="24" customHeight="1" x14ac:dyDescent="0.15">
      <c r="L39" s="133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7:H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showGridLines="0" topLeftCell="A71" zoomScaleNormal="100" workbookViewId="0">
      <selection activeCell="A94" sqref="A94"/>
    </sheetView>
  </sheetViews>
  <sheetFormatPr defaultRowHeight="24" customHeight="1" x14ac:dyDescent="0.15"/>
  <cols>
    <col min="1" max="1" width="14.5546875" style="71" customWidth="1"/>
    <col min="2" max="2" width="17.21875" style="71" customWidth="1"/>
    <col min="3" max="3" width="19.109375" style="71" customWidth="1"/>
    <col min="4" max="4" width="18" style="71" customWidth="1"/>
    <col min="5" max="5" width="23.77734375" style="71" customWidth="1"/>
    <col min="6" max="16384" width="8.88671875" style="94"/>
  </cols>
  <sheetData>
    <row r="1" spans="1:5" s="95" customFormat="1" ht="36" customHeight="1" x14ac:dyDescent="0.15">
      <c r="A1" s="56" t="s">
        <v>131</v>
      </c>
      <c r="B1" s="56"/>
      <c r="C1" s="56"/>
      <c r="D1" s="56"/>
      <c r="E1" s="56"/>
    </row>
    <row r="2" spans="1:5" s="61" customFormat="1" ht="24" customHeight="1" thickBot="1" x14ac:dyDescent="0.2">
      <c r="A2" s="57" t="s">
        <v>91</v>
      </c>
      <c r="B2" s="58"/>
      <c r="C2" s="59"/>
      <c r="D2" s="59"/>
      <c r="E2" s="60" t="s">
        <v>132</v>
      </c>
    </row>
    <row r="3" spans="1:5" ht="24" customHeight="1" thickTop="1" x14ac:dyDescent="0.15">
      <c r="A3" s="340" t="s">
        <v>215</v>
      </c>
      <c r="B3" s="62" t="s">
        <v>44</v>
      </c>
      <c r="C3" s="343" t="s">
        <v>216</v>
      </c>
      <c r="D3" s="344"/>
      <c r="E3" s="345"/>
    </row>
    <row r="4" spans="1:5" ht="24" customHeight="1" x14ac:dyDescent="0.15">
      <c r="A4" s="341"/>
      <c r="B4" s="63" t="s">
        <v>45</v>
      </c>
      <c r="C4" s="64">
        <v>92000550</v>
      </c>
      <c r="D4" s="65" t="s">
        <v>217</v>
      </c>
      <c r="E4" s="66" t="s">
        <v>218</v>
      </c>
    </row>
    <row r="5" spans="1:5" ht="24" customHeight="1" x14ac:dyDescent="0.15">
      <c r="A5" s="341"/>
      <c r="B5" s="63" t="s">
        <v>46</v>
      </c>
      <c r="C5" s="67">
        <v>0.88060038771507343</v>
      </c>
      <c r="D5" s="65" t="s">
        <v>28</v>
      </c>
      <c r="E5" s="66">
        <v>81015720</v>
      </c>
    </row>
    <row r="6" spans="1:5" ht="24" customHeight="1" x14ac:dyDescent="0.15">
      <c r="A6" s="341"/>
      <c r="B6" s="63" t="s">
        <v>27</v>
      </c>
      <c r="C6" s="78">
        <v>44706</v>
      </c>
      <c r="D6" s="65" t="s">
        <v>77</v>
      </c>
      <c r="E6" s="97" t="s">
        <v>219</v>
      </c>
    </row>
    <row r="7" spans="1:5" ht="24" customHeight="1" x14ac:dyDescent="0.15">
      <c r="A7" s="341"/>
      <c r="B7" s="63" t="s">
        <v>47</v>
      </c>
      <c r="C7" s="96" t="s">
        <v>220</v>
      </c>
      <c r="D7" s="65" t="s">
        <v>48</v>
      </c>
      <c r="E7" s="68"/>
    </row>
    <row r="8" spans="1:5" ht="24" customHeight="1" x14ac:dyDescent="0.15">
      <c r="A8" s="341"/>
      <c r="B8" s="63" t="s">
        <v>49</v>
      </c>
      <c r="C8" s="96" t="s">
        <v>155</v>
      </c>
      <c r="D8" s="65" t="s">
        <v>30</v>
      </c>
      <c r="E8" s="98" t="s">
        <v>221</v>
      </c>
    </row>
    <row r="9" spans="1:5" ht="24" customHeight="1" thickBot="1" x14ac:dyDescent="0.2">
      <c r="A9" s="342"/>
      <c r="B9" s="69" t="s">
        <v>50</v>
      </c>
      <c r="C9" s="304" t="s">
        <v>222</v>
      </c>
      <c r="D9" s="70" t="s">
        <v>51</v>
      </c>
      <c r="E9" s="99" t="s">
        <v>223</v>
      </c>
    </row>
    <row r="10" spans="1:5" ht="24" customHeight="1" thickTop="1" x14ac:dyDescent="0.15">
      <c r="A10" s="340" t="s">
        <v>215</v>
      </c>
      <c r="B10" s="62" t="s">
        <v>44</v>
      </c>
      <c r="C10" s="343" t="s">
        <v>224</v>
      </c>
      <c r="D10" s="344"/>
      <c r="E10" s="345"/>
    </row>
    <row r="11" spans="1:5" ht="24" customHeight="1" x14ac:dyDescent="0.15">
      <c r="A11" s="341"/>
      <c r="B11" s="63" t="s">
        <v>45</v>
      </c>
      <c r="C11" s="64">
        <v>80974025</v>
      </c>
      <c r="D11" s="65" t="s">
        <v>217</v>
      </c>
      <c r="E11" s="66" t="s">
        <v>225</v>
      </c>
    </row>
    <row r="12" spans="1:5" ht="24" customHeight="1" x14ac:dyDescent="0.15">
      <c r="A12" s="341"/>
      <c r="B12" s="63" t="s">
        <v>46</v>
      </c>
      <c r="C12" s="67">
        <v>0.88110267459225355</v>
      </c>
      <c r="D12" s="65" t="s">
        <v>28</v>
      </c>
      <c r="E12" s="66">
        <v>71346430</v>
      </c>
    </row>
    <row r="13" spans="1:5" ht="24" customHeight="1" x14ac:dyDescent="0.15">
      <c r="A13" s="341"/>
      <c r="B13" s="63" t="s">
        <v>27</v>
      </c>
      <c r="C13" s="78">
        <v>44715</v>
      </c>
      <c r="D13" s="65" t="s">
        <v>77</v>
      </c>
      <c r="E13" s="97" t="s">
        <v>226</v>
      </c>
    </row>
    <row r="14" spans="1:5" ht="24" customHeight="1" x14ac:dyDescent="0.15">
      <c r="A14" s="341"/>
      <c r="B14" s="63" t="s">
        <v>47</v>
      </c>
      <c r="C14" s="96" t="s">
        <v>220</v>
      </c>
      <c r="D14" s="65" t="s">
        <v>48</v>
      </c>
      <c r="E14" s="68"/>
    </row>
    <row r="15" spans="1:5" ht="24" customHeight="1" x14ac:dyDescent="0.15">
      <c r="A15" s="341"/>
      <c r="B15" s="63" t="s">
        <v>49</v>
      </c>
      <c r="C15" s="96" t="s">
        <v>227</v>
      </c>
      <c r="D15" s="65" t="s">
        <v>30</v>
      </c>
      <c r="E15" s="98" t="s">
        <v>228</v>
      </c>
    </row>
    <row r="16" spans="1:5" ht="24" customHeight="1" thickBot="1" x14ac:dyDescent="0.2">
      <c r="A16" s="342"/>
      <c r="B16" s="69" t="s">
        <v>50</v>
      </c>
      <c r="C16" s="304" t="s">
        <v>229</v>
      </c>
      <c r="D16" s="70" t="s">
        <v>51</v>
      </c>
      <c r="E16" s="99" t="s">
        <v>230</v>
      </c>
    </row>
    <row r="17" spans="1:5" ht="24" customHeight="1" thickTop="1" x14ac:dyDescent="0.15">
      <c r="A17" s="340" t="s">
        <v>215</v>
      </c>
      <c r="B17" s="62" t="s">
        <v>44</v>
      </c>
      <c r="C17" s="343" t="s">
        <v>200</v>
      </c>
      <c r="D17" s="344"/>
      <c r="E17" s="345"/>
    </row>
    <row r="18" spans="1:5" ht="24" customHeight="1" x14ac:dyDescent="0.15">
      <c r="A18" s="341"/>
      <c r="B18" s="63" t="s">
        <v>45</v>
      </c>
      <c r="C18" s="64">
        <v>45620875</v>
      </c>
      <c r="D18" s="65" t="s">
        <v>217</v>
      </c>
      <c r="E18" s="66" t="s">
        <v>231</v>
      </c>
    </row>
    <row r="19" spans="1:5" ht="24" customHeight="1" x14ac:dyDescent="0.15">
      <c r="A19" s="341"/>
      <c r="B19" s="63" t="s">
        <v>46</v>
      </c>
      <c r="C19" s="67">
        <v>0.87791893513660135</v>
      </c>
      <c r="D19" s="65" t="s">
        <v>28</v>
      </c>
      <c r="E19" s="66">
        <v>40051430</v>
      </c>
    </row>
    <row r="20" spans="1:5" ht="24" customHeight="1" x14ac:dyDescent="0.15">
      <c r="A20" s="341"/>
      <c r="B20" s="63" t="s">
        <v>27</v>
      </c>
      <c r="C20" s="78">
        <v>44741</v>
      </c>
      <c r="D20" s="65" t="s">
        <v>77</v>
      </c>
      <c r="E20" s="97" t="s">
        <v>232</v>
      </c>
    </row>
    <row r="21" spans="1:5" ht="24" customHeight="1" x14ac:dyDescent="0.15">
      <c r="A21" s="341"/>
      <c r="B21" s="63" t="s">
        <v>47</v>
      </c>
      <c r="C21" s="96" t="s">
        <v>220</v>
      </c>
      <c r="D21" s="65" t="s">
        <v>48</v>
      </c>
      <c r="E21" s="68"/>
    </row>
    <row r="22" spans="1:5" ht="24" customHeight="1" x14ac:dyDescent="0.15">
      <c r="A22" s="341"/>
      <c r="B22" s="63" t="s">
        <v>49</v>
      </c>
      <c r="C22" s="96" t="s">
        <v>227</v>
      </c>
      <c r="D22" s="65" t="s">
        <v>30</v>
      </c>
      <c r="E22" s="98" t="s">
        <v>233</v>
      </c>
    </row>
    <row r="23" spans="1:5" ht="24" customHeight="1" thickBot="1" x14ac:dyDescent="0.2">
      <c r="A23" s="342"/>
      <c r="B23" s="69" t="s">
        <v>50</v>
      </c>
      <c r="C23" s="304" t="s">
        <v>229</v>
      </c>
      <c r="D23" s="70" t="s">
        <v>51</v>
      </c>
      <c r="E23" s="99" t="s">
        <v>234</v>
      </c>
    </row>
    <row r="24" spans="1:5" ht="24" customHeight="1" thickTop="1" x14ac:dyDescent="0.15">
      <c r="A24" s="340" t="s">
        <v>215</v>
      </c>
      <c r="B24" s="62" t="s">
        <v>44</v>
      </c>
      <c r="C24" s="343" t="s">
        <v>235</v>
      </c>
      <c r="D24" s="344"/>
      <c r="E24" s="345"/>
    </row>
    <row r="25" spans="1:5" ht="24" customHeight="1" x14ac:dyDescent="0.15">
      <c r="A25" s="341"/>
      <c r="B25" s="63" t="s">
        <v>45</v>
      </c>
      <c r="C25" s="64">
        <v>81720700</v>
      </c>
      <c r="D25" s="65" t="s">
        <v>217</v>
      </c>
      <c r="E25" s="66" t="s">
        <v>236</v>
      </c>
    </row>
    <row r="26" spans="1:5" ht="24" customHeight="1" x14ac:dyDescent="0.15">
      <c r="A26" s="341"/>
      <c r="B26" s="63" t="s">
        <v>46</v>
      </c>
      <c r="C26" s="67">
        <v>0.98812173659794889</v>
      </c>
      <c r="D26" s="65" t="s">
        <v>28</v>
      </c>
      <c r="E26" s="66">
        <v>80750000</v>
      </c>
    </row>
    <row r="27" spans="1:5" ht="24" customHeight="1" x14ac:dyDescent="0.15">
      <c r="A27" s="341"/>
      <c r="B27" s="63" t="s">
        <v>27</v>
      </c>
      <c r="C27" s="78">
        <v>44742</v>
      </c>
      <c r="D27" s="65" t="s">
        <v>77</v>
      </c>
      <c r="E27" s="97" t="s">
        <v>232</v>
      </c>
    </row>
    <row r="28" spans="1:5" ht="24" customHeight="1" x14ac:dyDescent="0.15">
      <c r="A28" s="341"/>
      <c r="B28" s="63" t="s">
        <v>47</v>
      </c>
      <c r="C28" s="96" t="s">
        <v>237</v>
      </c>
      <c r="D28" s="65" t="s">
        <v>48</v>
      </c>
      <c r="E28" s="68"/>
    </row>
    <row r="29" spans="1:5" ht="24" customHeight="1" x14ac:dyDescent="0.15">
      <c r="A29" s="341"/>
      <c r="B29" s="63" t="s">
        <v>49</v>
      </c>
      <c r="C29" s="96" t="s">
        <v>155</v>
      </c>
      <c r="D29" s="65" t="s">
        <v>30</v>
      </c>
      <c r="E29" s="98" t="s">
        <v>238</v>
      </c>
    </row>
    <row r="30" spans="1:5" ht="24" customHeight="1" thickBot="1" x14ac:dyDescent="0.2">
      <c r="A30" s="342"/>
      <c r="B30" s="69" t="s">
        <v>50</v>
      </c>
      <c r="C30" s="304" t="s">
        <v>239</v>
      </c>
      <c r="D30" s="70" t="s">
        <v>51</v>
      </c>
      <c r="E30" s="99" t="s">
        <v>240</v>
      </c>
    </row>
    <row r="31" spans="1:5" ht="24" customHeight="1" thickTop="1" x14ac:dyDescent="0.15">
      <c r="A31" s="340" t="s">
        <v>215</v>
      </c>
      <c r="B31" s="62" t="s">
        <v>44</v>
      </c>
      <c r="C31" s="343" t="s">
        <v>241</v>
      </c>
      <c r="D31" s="344"/>
      <c r="E31" s="345"/>
    </row>
    <row r="32" spans="1:5" ht="24" customHeight="1" x14ac:dyDescent="0.15">
      <c r="A32" s="341"/>
      <c r="B32" s="63" t="s">
        <v>45</v>
      </c>
      <c r="C32" s="64">
        <v>26358000</v>
      </c>
      <c r="D32" s="65" t="s">
        <v>217</v>
      </c>
      <c r="E32" s="66" t="s">
        <v>242</v>
      </c>
    </row>
    <row r="33" spans="1:5" ht="24" customHeight="1" x14ac:dyDescent="0.15">
      <c r="A33" s="341"/>
      <c r="B33" s="63" t="s">
        <v>46</v>
      </c>
      <c r="C33" s="67">
        <v>1</v>
      </c>
      <c r="D33" s="65" t="s">
        <v>28</v>
      </c>
      <c r="E33" s="66">
        <v>26358000</v>
      </c>
    </row>
    <row r="34" spans="1:5" ht="24" customHeight="1" x14ac:dyDescent="0.15">
      <c r="A34" s="341"/>
      <c r="B34" s="63" t="s">
        <v>27</v>
      </c>
      <c r="C34" s="78">
        <v>44757</v>
      </c>
      <c r="D34" s="65" t="s">
        <v>77</v>
      </c>
      <c r="E34" s="97" t="s">
        <v>243</v>
      </c>
    </row>
    <row r="35" spans="1:5" ht="24" customHeight="1" x14ac:dyDescent="0.15">
      <c r="A35" s="341"/>
      <c r="B35" s="63" t="s">
        <v>47</v>
      </c>
      <c r="C35" s="96" t="s">
        <v>220</v>
      </c>
      <c r="D35" s="65" t="s">
        <v>48</v>
      </c>
      <c r="E35" s="68" t="s">
        <v>244</v>
      </c>
    </row>
    <row r="36" spans="1:5" ht="24" customHeight="1" x14ac:dyDescent="0.15">
      <c r="A36" s="341"/>
      <c r="B36" s="63" t="s">
        <v>49</v>
      </c>
      <c r="C36" s="96" t="s">
        <v>155</v>
      </c>
      <c r="D36" s="65" t="s">
        <v>30</v>
      </c>
      <c r="E36" s="98" t="s">
        <v>245</v>
      </c>
    </row>
    <row r="37" spans="1:5" ht="24" customHeight="1" thickBot="1" x14ac:dyDescent="0.2">
      <c r="A37" s="342"/>
      <c r="B37" s="69" t="s">
        <v>50</v>
      </c>
      <c r="C37" s="304" t="s">
        <v>246</v>
      </c>
      <c r="D37" s="70" t="s">
        <v>51</v>
      </c>
      <c r="E37" s="99" t="s">
        <v>247</v>
      </c>
    </row>
    <row r="38" spans="1:5" ht="24" customHeight="1" thickTop="1" x14ac:dyDescent="0.15">
      <c r="A38" s="340" t="s">
        <v>215</v>
      </c>
      <c r="B38" s="62" t="s">
        <v>44</v>
      </c>
      <c r="C38" s="343" t="s">
        <v>248</v>
      </c>
      <c r="D38" s="344"/>
      <c r="E38" s="345"/>
    </row>
    <row r="39" spans="1:5" ht="24" customHeight="1" x14ac:dyDescent="0.15">
      <c r="A39" s="341"/>
      <c r="B39" s="63" t="s">
        <v>45</v>
      </c>
      <c r="C39" s="64">
        <v>26358000</v>
      </c>
      <c r="D39" s="65" t="s">
        <v>217</v>
      </c>
      <c r="E39" s="66" t="s">
        <v>249</v>
      </c>
    </row>
    <row r="40" spans="1:5" ht="24" customHeight="1" x14ac:dyDescent="0.15">
      <c r="A40" s="341"/>
      <c r="B40" s="63" t="s">
        <v>46</v>
      </c>
      <c r="C40" s="67">
        <v>1</v>
      </c>
      <c r="D40" s="65" t="s">
        <v>28</v>
      </c>
      <c r="E40" s="66">
        <v>26358000</v>
      </c>
    </row>
    <row r="41" spans="1:5" ht="24" customHeight="1" x14ac:dyDescent="0.15">
      <c r="A41" s="341"/>
      <c r="B41" s="63" t="s">
        <v>27</v>
      </c>
      <c r="C41" s="78">
        <v>44757</v>
      </c>
      <c r="D41" s="65" t="s">
        <v>77</v>
      </c>
      <c r="E41" s="97" t="s">
        <v>243</v>
      </c>
    </row>
    <row r="42" spans="1:5" ht="24" customHeight="1" x14ac:dyDescent="0.15">
      <c r="A42" s="341"/>
      <c r="B42" s="63" t="s">
        <v>47</v>
      </c>
      <c r="C42" s="96" t="s">
        <v>220</v>
      </c>
      <c r="D42" s="65" t="s">
        <v>48</v>
      </c>
      <c r="E42" s="68" t="s">
        <v>244</v>
      </c>
    </row>
    <row r="43" spans="1:5" ht="24" customHeight="1" x14ac:dyDescent="0.15">
      <c r="A43" s="341"/>
      <c r="B43" s="63" t="s">
        <v>49</v>
      </c>
      <c r="C43" s="96" t="s">
        <v>155</v>
      </c>
      <c r="D43" s="65" t="s">
        <v>30</v>
      </c>
      <c r="E43" s="98" t="s">
        <v>245</v>
      </c>
    </row>
    <row r="44" spans="1:5" ht="24" customHeight="1" thickBot="1" x14ac:dyDescent="0.2">
      <c r="A44" s="342"/>
      <c r="B44" s="69" t="s">
        <v>50</v>
      </c>
      <c r="C44" s="304" t="s">
        <v>246</v>
      </c>
      <c r="D44" s="70" t="s">
        <v>51</v>
      </c>
      <c r="E44" s="99" t="s">
        <v>247</v>
      </c>
    </row>
    <row r="45" spans="1:5" ht="24" customHeight="1" thickTop="1" x14ac:dyDescent="0.15">
      <c r="A45" s="340" t="s">
        <v>215</v>
      </c>
      <c r="B45" s="62" t="s">
        <v>44</v>
      </c>
      <c r="C45" s="343" t="s">
        <v>250</v>
      </c>
      <c r="D45" s="344"/>
      <c r="E45" s="345"/>
    </row>
    <row r="46" spans="1:5" ht="24" customHeight="1" x14ac:dyDescent="0.15">
      <c r="A46" s="341"/>
      <c r="B46" s="63" t="s">
        <v>45</v>
      </c>
      <c r="C46" s="64">
        <v>44024125</v>
      </c>
      <c r="D46" s="65" t="s">
        <v>217</v>
      </c>
      <c r="E46" s="66" t="s">
        <v>251</v>
      </c>
    </row>
    <row r="47" spans="1:5" ht="24" customHeight="1" x14ac:dyDescent="0.15">
      <c r="A47" s="341"/>
      <c r="B47" s="63" t="s">
        <v>46</v>
      </c>
      <c r="C47" s="67">
        <v>0.87748999999999999</v>
      </c>
      <c r="D47" s="65" t="s">
        <v>28</v>
      </c>
      <c r="E47" s="66">
        <v>38631000</v>
      </c>
    </row>
    <row r="48" spans="1:5" ht="24" customHeight="1" x14ac:dyDescent="0.15">
      <c r="A48" s="341"/>
      <c r="B48" s="63" t="s">
        <v>27</v>
      </c>
      <c r="C48" s="78">
        <v>44770</v>
      </c>
      <c r="D48" s="65" t="s">
        <v>77</v>
      </c>
      <c r="E48" s="97" t="s">
        <v>347</v>
      </c>
    </row>
    <row r="49" spans="1:5" ht="24" customHeight="1" x14ac:dyDescent="0.15">
      <c r="A49" s="341"/>
      <c r="B49" s="63" t="s">
        <v>47</v>
      </c>
      <c r="C49" s="96" t="s">
        <v>220</v>
      </c>
      <c r="D49" s="65" t="s">
        <v>48</v>
      </c>
      <c r="E49" s="68"/>
    </row>
    <row r="50" spans="1:5" ht="24" customHeight="1" x14ac:dyDescent="0.15">
      <c r="A50" s="341"/>
      <c r="B50" s="63" t="s">
        <v>49</v>
      </c>
      <c r="C50" s="96" t="s">
        <v>227</v>
      </c>
      <c r="D50" s="65" t="s">
        <v>30</v>
      </c>
      <c r="E50" s="98" t="s">
        <v>252</v>
      </c>
    </row>
    <row r="51" spans="1:5" ht="24" customHeight="1" thickBot="1" x14ac:dyDescent="0.2">
      <c r="A51" s="342"/>
      <c r="B51" s="69" t="s">
        <v>50</v>
      </c>
      <c r="C51" s="304" t="s">
        <v>229</v>
      </c>
      <c r="D51" s="70" t="s">
        <v>51</v>
      </c>
      <c r="E51" s="99" t="s">
        <v>253</v>
      </c>
    </row>
    <row r="52" spans="1:5" ht="24" customHeight="1" thickTop="1" x14ac:dyDescent="0.15">
      <c r="A52" s="340" t="s">
        <v>215</v>
      </c>
      <c r="B52" s="62" t="s">
        <v>44</v>
      </c>
      <c r="C52" s="343" t="s">
        <v>335</v>
      </c>
      <c r="D52" s="344"/>
      <c r="E52" s="345"/>
    </row>
    <row r="53" spans="1:5" ht="24" customHeight="1" x14ac:dyDescent="0.15">
      <c r="A53" s="341"/>
      <c r="B53" s="63" t="s">
        <v>45</v>
      </c>
      <c r="C53" s="64">
        <v>3500000</v>
      </c>
      <c r="D53" s="65" t="s">
        <v>217</v>
      </c>
      <c r="E53" s="66" t="s">
        <v>346</v>
      </c>
    </row>
    <row r="54" spans="1:5" ht="24" customHeight="1" x14ac:dyDescent="0.15">
      <c r="A54" s="341"/>
      <c r="B54" s="63" t="s">
        <v>46</v>
      </c>
      <c r="C54" s="67">
        <v>0.83020000000000005</v>
      </c>
      <c r="D54" s="65" t="s">
        <v>28</v>
      </c>
      <c r="E54" s="66">
        <v>2906000</v>
      </c>
    </row>
    <row r="55" spans="1:5" ht="24" customHeight="1" x14ac:dyDescent="0.15">
      <c r="A55" s="341"/>
      <c r="B55" s="63" t="s">
        <v>27</v>
      </c>
      <c r="C55" s="78" t="s">
        <v>341</v>
      </c>
      <c r="D55" s="65" t="s">
        <v>77</v>
      </c>
      <c r="E55" s="97" t="s">
        <v>348</v>
      </c>
    </row>
    <row r="56" spans="1:5" ht="24" customHeight="1" x14ac:dyDescent="0.15">
      <c r="A56" s="341"/>
      <c r="B56" s="63" t="s">
        <v>47</v>
      </c>
      <c r="C56" s="96" t="s">
        <v>220</v>
      </c>
      <c r="D56" s="65" t="s">
        <v>48</v>
      </c>
      <c r="E56" s="68" t="s">
        <v>349</v>
      </c>
    </row>
    <row r="57" spans="1:5" ht="24" customHeight="1" x14ac:dyDescent="0.15">
      <c r="A57" s="341"/>
      <c r="B57" s="63" t="s">
        <v>49</v>
      </c>
      <c r="C57" s="96" t="s">
        <v>334</v>
      </c>
      <c r="D57" s="65" t="s">
        <v>30</v>
      </c>
      <c r="E57" s="98" t="s">
        <v>350</v>
      </c>
    </row>
    <row r="58" spans="1:5" ht="24" customHeight="1" thickBot="1" x14ac:dyDescent="0.2">
      <c r="A58" s="342"/>
      <c r="B58" s="69" t="s">
        <v>50</v>
      </c>
      <c r="C58" s="304" t="s">
        <v>229</v>
      </c>
      <c r="D58" s="70" t="s">
        <v>51</v>
      </c>
      <c r="E58" s="99" t="s">
        <v>351</v>
      </c>
    </row>
    <row r="59" spans="1:5" ht="24" customHeight="1" thickTop="1" x14ac:dyDescent="0.15">
      <c r="A59" s="340" t="s">
        <v>215</v>
      </c>
      <c r="B59" s="62" t="s">
        <v>44</v>
      </c>
      <c r="C59" s="343" t="s">
        <v>336</v>
      </c>
      <c r="D59" s="344"/>
      <c r="E59" s="345"/>
    </row>
    <row r="60" spans="1:5" ht="24" customHeight="1" x14ac:dyDescent="0.15">
      <c r="A60" s="341"/>
      <c r="B60" s="63" t="s">
        <v>45</v>
      </c>
      <c r="C60" s="64">
        <v>8700000</v>
      </c>
      <c r="D60" s="65" t="s">
        <v>217</v>
      </c>
      <c r="E60" s="66" t="s">
        <v>352</v>
      </c>
    </row>
    <row r="61" spans="1:5" ht="24" customHeight="1" x14ac:dyDescent="0.15">
      <c r="A61" s="341"/>
      <c r="B61" s="63" t="s">
        <v>46</v>
      </c>
      <c r="C61" s="67">
        <v>0.94820000000000004</v>
      </c>
      <c r="D61" s="65" t="s">
        <v>28</v>
      </c>
      <c r="E61" s="66">
        <v>8250000</v>
      </c>
    </row>
    <row r="62" spans="1:5" ht="24" customHeight="1" x14ac:dyDescent="0.15">
      <c r="A62" s="341"/>
      <c r="B62" s="63" t="s">
        <v>27</v>
      </c>
      <c r="C62" s="78" t="s">
        <v>342</v>
      </c>
      <c r="D62" s="65" t="s">
        <v>77</v>
      </c>
      <c r="E62" s="97" t="s">
        <v>353</v>
      </c>
    </row>
    <row r="63" spans="1:5" ht="24" customHeight="1" x14ac:dyDescent="0.15">
      <c r="A63" s="341"/>
      <c r="B63" s="63" t="s">
        <v>47</v>
      </c>
      <c r="C63" s="96" t="s">
        <v>220</v>
      </c>
      <c r="D63" s="65" t="s">
        <v>48</v>
      </c>
      <c r="E63" s="68" t="s">
        <v>353</v>
      </c>
    </row>
    <row r="64" spans="1:5" ht="24" customHeight="1" x14ac:dyDescent="0.15">
      <c r="A64" s="341"/>
      <c r="B64" s="63" t="s">
        <v>49</v>
      </c>
      <c r="C64" s="96" t="s">
        <v>334</v>
      </c>
      <c r="D64" s="65" t="s">
        <v>30</v>
      </c>
      <c r="E64" s="98" t="s">
        <v>354</v>
      </c>
    </row>
    <row r="65" spans="1:5" ht="24" customHeight="1" thickBot="1" x14ac:dyDescent="0.2">
      <c r="A65" s="342"/>
      <c r="B65" s="69" t="s">
        <v>50</v>
      </c>
      <c r="C65" s="304" t="s">
        <v>229</v>
      </c>
      <c r="D65" s="70" t="s">
        <v>51</v>
      </c>
      <c r="E65" s="99" t="s">
        <v>355</v>
      </c>
    </row>
    <row r="66" spans="1:5" ht="24" customHeight="1" thickTop="1" x14ac:dyDescent="0.15">
      <c r="A66" s="340" t="s">
        <v>215</v>
      </c>
      <c r="B66" s="62" t="s">
        <v>44</v>
      </c>
      <c r="C66" s="343" t="s">
        <v>337</v>
      </c>
      <c r="D66" s="344"/>
      <c r="E66" s="345"/>
    </row>
    <row r="67" spans="1:5" ht="24" customHeight="1" x14ac:dyDescent="0.15">
      <c r="A67" s="341"/>
      <c r="B67" s="63" t="s">
        <v>45</v>
      </c>
      <c r="C67" s="64">
        <v>1067000</v>
      </c>
      <c r="D67" s="65" t="s">
        <v>217</v>
      </c>
      <c r="E67" s="66" t="s">
        <v>358</v>
      </c>
    </row>
    <row r="68" spans="1:5" ht="24" customHeight="1" x14ac:dyDescent="0.15">
      <c r="A68" s="341"/>
      <c r="B68" s="63" t="s">
        <v>46</v>
      </c>
      <c r="C68" s="67">
        <v>0.93720000000000003</v>
      </c>
      <c r="D68" s="65" t="s">
        <v>28</v>
      </c>
      <c r="E68" s="66">
        <v>1000000</v>
      </c>
    </row>
    <row r="69" spans="1:5" ht="24" customHeight="1" x14ac:dyDescent="0.15">
      <c r="A69" s="341"/>
      <c r="B69" s="63" t="s">
        <v>27</v>
      </c>
      <c r="C69" s="78" t="s">
        <v>359</v>
      </c>
      <c r="D69" s="65" t="s">
        <v>77</v>
      </c>
      <c r="E69" s="97" t="s">
        <v>360</v>
      </c>
    </row>
    <row r="70" spans="1:5" ht="24" customHeight="1" x14ac:dyDescent="0.15">
      <c r="A70" s="341"/>
      <c r="B70" s="63" t="s">
        <v>47</v>
      </c>
      <c r="C70" s="96" t="s">
        <v>377</v>
      </c>
      <c r="D70" s="65" t="s">
        <v>48</v>
      </c>
      <c r="E70" s="68" t="s">
        <v>361</v>
      </c>
    </row>
    <row r="71" spans="1:5" ht="24" customHeight="1" x14ac:dyDescent="0.15">
      <c r="A71" s="341"/>
      <c r="B71" s="63" t="s">
        <v>49</v>
      </c>
      <c r="C71" s="96" t="s">
        <v>334</v>
      </c>
      <c r="D71" s="65" t="s">
        <v>30</v>
      </c>
      <c r="E71" s="98" t="s">
        <v>356</v>
      </c>
    </row>
    <row r="72" spans="1:5" ht="24" customHeight="1" thickBot="1" x14ac:dyDescent="0.2">
      <c r="A72" s="342"/>
      <c r="B72" s="69" t="s">
        <v>50</v>
      </c>
      <c r="C72" s="304" t="s">
        <v>229</v>
      </c>
      <c r="D72" s="70" t="s">
        <v>51</v>
      </c>
      <c r="E72" s="99" t="s">
        <v>357</v>
      </c>
    </row>
    <row r="73" spans="1:5" ht="24" customHeight="1" thickTop="1" x14ac:dyDescent="0.15">
      <c r="A73" s="340" t="s">
        <v>215</v>
      </c>
      <c r="B73" s="62" t="s">
        <v>44</v>
      </c>
      <c r="C73" s="343" t="s">
        <v>338</v>
      </c>
      <c r="D73" s="344"/>
      <c r="E73" s="345"/>
    </row>
    <row r="74" spans="1:5" ht="24" customHeight="1" x14ac:dyDescent="0.15">
      <c r="A74" s="341"/>
      <c r="B74" s="63" t="s">
        <v>45</v>
      </c>
      <c r="C74" s="64">
        <v>1920000</v>
      </c>
      <c r="D74" s="65" t="s">
        <v>217</v>
      </c>
      <c r="E74" s="66" t="s">
        <v>362</v>
      </c>
    </row>
    <row r="75" spans="1:5" ht="24" customHeight="1" x14ac:dyDescent="0.15">
      <c r="A75" s="341"/>
      <c r="B75" s="63" t="s">
        <v>46</v>
      </c>
      <c r="C75" s="67">
        <v>0.92179999999999995</v>
      </c>
      <c r="D75" s="65" t="s">
        <v>28</v>
      </c>
      <c r="E75" s="66">
        <v>1770000</v>
      </c>
    </row>
    <row r="76" spans="1:5" ht="24" customHeight="1" x14ac:dyDescent="0.15">
      <c r="A76" s="341"/>
      <c r="B76" s="63" t="s">
        <v>27</v>
      </c>
      <c r="C76" s="78" t="s">
        <v>343</v>
      </c>
      <c r="D76" s="65" t="s">
        <v>77</v>
      </c>
      <c r="E76" s="97" t="s">
        <v>365</v>
      </c>
    </row>
    <row r="77" spans="1:5" ht="24" customHeight="1" x14ac:dyDescent="0.15">
      <c r="A77" s="341"/>
      <c r="B77" s="63" t="s">
        <v>47</v>
      </c>
      <c r="C77" s="96" t="s">
        <v>376</v>
      </c>
      <c r="D77" s="65" t="s">
        <v>48</v>
      </c>
      <c r="E77" s="68" t="s">
        <v>366</v>
      </c>
    </row>
    <row r="78" spans="1:5" ht="24" customHeight="1" x14ac:dyDescent="0.15">
      <c r="A78" s="341"/>
      <c r="B78" s="63" t="s">
        <v>49</v>
      </c>
      <c r="C78" s="96" t="s">
        <v>334</v>
      </c>
      <c r="D78" s="65" t="s">
        <v>30</v>
      </c>
      <c r="E78" s="98" t="s">
        <v>363</v>
      </c>
    </row>
    <row r="79" spans="1:5" ht="24" customHeight="1" thickBot="1" x14ac:dyDescent="0.2">
      <c r="A79" s="342"/>
      <c r="B79" s="69" t="s">
        <v>50</v>
      </c>
      <c r="C79" s="304" t="s">
        <v>229</v>
      </c>
      <c r="D79" s="70" t="s">
        <v>51</v>
      </c>
      <c r="E79" s="99" t="s">
        <v>364</v>
      </c>
    </row>
    <row r="80" spans="1:5" ht="24" customHeight="1" thickTop="1" x14ac:dyDescent="0.15">
      <c r="A80" s="340" t="s">
        <v>215</v>
      </c>
      <c r="B80" s="62" t="s">
        <v>44</v>
      </c>
      <c r="C80" s="343" t="s">
        <v>339</v>
      </c>
      <c r="D80" s="344"/>
      <c r="E80" s="345"/>
    </row>
    <row r="81" spans="1:5" ht="24" customHeight="1" x14ac:dyDescent="0.15">
      <c r="A81" s="341"/>
      <c r="B81" s="63" t="s">
        <v>45</v>
      </c>
      <c r="C81" s="64">
        <v>5000000</v>
      </c>
      <c r="D81" s="65" t="s">
        <v>217</v>
      </c>
      <c r="E81" s="66" t="s">
        <v>367</v>
      </c>
    </row>
    <row r="82" spans="1:5" ht="24" customHeight="1" x14ac:dyDescent="0.15">
      <c r="A82" s="341"/>
      <c r="B82" s="63" t="s">
        <v>46</v>
      </c>
      <c r="C82" s="67">
        <v>0.9</v>
      </c>
      <c r="D82" s="65" t="s">
        <v>28</v>
      </c>
      <c r="E82" s="66">
        <v>4500000</v>
      </c>
    </row>
    <row r="83" spans="1:5" ht="24" customHeight="1" x14ac:dyDescent="0.15">
      <c r="A83" s="341"/>
      <c r="B83" s="63" t="s">
        <v>27</v>
      </c>
      <c r="C83" s="78" t="s">
        <v>344</v>
      </c>
      <c r="D83" s="65" t="s">
        <v>77</v>
      </c>
      <c r="E83" s="97" t="s">
        <v>370</v>
      </c>
    </row>
    <row r="84" spans="1:5" ht="24" customHeight="1" x14ac:dyDescent="0.15">
      <c r="A84" s="341"/>
      <c r="B84" s="63" t="s">
        <v>47</v>
      </c>
      <c r="C84" s="96" t="s">
        <v>220</v>
      </c>
      <c r="D84" s="65" t="s">
        <v>48</v>
      </c>
      <c r="E84" s="68" t="s">
        <v>371</v>
      </c>
    </row>
    <row r="85" spans="1:5" ht="24" customHeight="1" x14ac:dyDescent="0.15">
      <c r="A85" s="341"/>
      <c r="B85" s="63" t="s">
        <v>49</v>
      </c>
      <c r="C85" s="96" t="s">
        <v>334</v>
      </c>
      <c r="D85" s="65" t="s">
        <v>30</v>
      </c>
      <c r="E85" s="98" t="s">
        <v>369</v>
      </c>
    </row>
    <row r="86" spans="1:5" ht="24" customHeight="1" thickBot="1" x14ac:dyDescent="0.2">
      <c r="A86" s="342"/>
      <c r="B86" s="69" t="s">
        <v>50</v>
      </c>
      <c r="C86" s="304" t="s">
        <v>229</v>
      </c>
      <c r="D86" s="70" t="s">
        <v>51</v>
      </c>
      <c r="E86" s="99" t="s">
        <v>368</v>
      </c>
    </row>
    <row r="87" spans="1:5" ht="24" customHeight="1" thickTop="1" x14ac:dyDescent="0.15">
      <c r="A87" s="340" t="s">
        <v>215</v>
      </c>
      <c r="B87" s="62" t="s">
        <v>44</v>
      </c>
      <c r="C87" s="343" t="s">
        <v>340</v>
      </c>
      <c r="D87" s="344"/>
      <c r="E87" s="345"/>
    </row>
    <row r="88" spans="1:5" ht="24" customHeight="1" x14ac:dyDescent="0.15">
      <c r="A88" s="341"/>
      <c r="B88" s="63" t="s">
        <v>45</v>
      </c>
      <c r="C88" s="64">
        <v>19961920</v>
      </c>
      <c r="D88" s="65" t="s">
        <v>217</v>
      </c>
      <c r="E88" s="66" t="s">
        <v>374</v>
      </c>
    </row>
    <row r="89" spans="1:5" ht="24" customHeight="1" x14ac:dyDescent="0.15">
      <c r="A89" s="341"/>
      <c r="B89" s="63" t="s">
        <v>46</v>
      </c>
      <c r="C89" s="67">
        <v>0.9345</v>
      </c>
      <c r="D89" s="65" t="s">
        <v>28</v>
      </c>
      <c r="E89" s="66">
        <v>18656000</v>
      </c>
    </row>
    <row r="90" spans="1:5" ht="24" customHeight="1" x14ac:dyDescent="0.15">
      <c r="A90" s="341"/>
      <c r="B90" s="63" t="s">
        <v>27</v>
      </c>
      <c r="C90" s="78" t="s">
        <v>345</v>
      </c>
      <c r="D90" s="65" t="s">
        <v>77</v>
      </c>
      <c r="E90" s="97" t="s">
        <v>375</v>
      </c>
    </row>
    <row r="91" spans="1:5" ht="24" customHeight="1" x14ac:dyDescent="0.15">
      <c r="A91" s="341"/>
      <c r="B91" s="63" t="s">
        <v>47</v>
      </c>
      <c r="C91" s="96" t="s">
        <v>220</v>
      </c>
      <c r="D91" s="65" t="s">
        <v>48</v>
      </c>
      <c r="E91" s="68" t="s">
        <v>371</v>
      </c>
    </row>
    <row r="92" spans="1:5" ht="24" customHeight="1" x14ac:dyDescent="0.15">
      <c r="A92" s="341"/>
      <c r="B92" s="63" t="s">
        <v>49</v>
      </c>
      <c r="C92" s="96" t="s">
        <v>334</v>
      </c>
      <c r="D92" s="65" t="s">
        <v>30</v>
      </c>
      <c r="E92" s="98" t="s">
        <v>373</v>
      </c>
    </row>
    <row r="93" spans="1:5" ht="24" customHeight="1" thickBot="1" x14ac:dyDescent="0.2">
      <c r="A93" s="342"/>
      <c r="B93" s="69" t="s">
        <v>50</v>
      </c>
      <c r="C93" s="304" t="s">
        <v>229</v>
      </c>
      <c r="D93" s="70" t="s">
        <v>51</v>
      </c>
      <c r="E93" s="99" t="s">
        <v>372</v>
      </c>
    </row>
    <row r="94" spans="1:5" ht="24" customHeight="1" thickTop="1" x14ac:dyDescent="0.15"/>
  </sheetData>
  <mergeCells count="26">
    <mergeCell ref="A3:A9"/>
    <mergeCell ref="C3:E3"/>
    <mergeCell ref="A24:A30"/>
    <mergeCell ref="C24:E24"/>
    <mergeCell ref="A38:A44"/>
    <mergeCell ref="C38:E38"/>
    <mergeCell ref="A10:A16"/>
    <mergeCell ref="C10:E10"/>
    <mergeCell ref="A17:A23"/>
    <mergeCell ref="C17:E17"/>
    <mergeCell ref="A31:A37"/>
    <mergeCell ref="C31:E31"/>
    <mergeCell ref="A45:A51"/>
    <mergeCell ref="C45:E45"/>
    <mergeCell ref="A52:A58"/>
    <mergeCell ref="C52:E52"/>
    <mergeCell ref="A59:A65"/>
    <mergeCell ref="C59:E59"/>
    <mergeCell ref="A80:A86"/>
    <mergeCell ref="C80:E80"/>
    <mergeCell ref="A87:A93"/>
    <mergeCell ref="C87:E87"/>
    <mergeCell ref="A66:A72"/>
    <mergeCell ref="C66:E66"/>
    <mergeCell ref="A73:A79"/>
    <mergeCell ref="C73:E73"/>
  </mergeCells>
  <phoneticPr fontId="24" type="noConversion"/>
  <conditionalFormatting sqref="C7:C8">
    <cfRule type="duplicateValues" dxfId="25" priority="28"/>
  </conditionalFormatting>
  <conditionalFormatting sqref="C9">
    <cfRule type="duplicateValues" dxfId="24" priority="27"/>
  </conditionalFormatting>
  <conditionalFormatting sqref="C14:C15">
    <cfRule type="duplicateValues" dxfId="23" priority="26"/>
  </conditionalFormatting>
  <conditionalFormatting sqref="C16">
    <cfRule type="duplicateValues" dxfId="22" priority="25"/>
  </conditionalFormatting>
  <conditionalFormatting sqref="C21:C22">
    <cfRule type="duplicateValues" dxfId="21" priority="24"/>
  </conditionalFormatting>
  <conditionalFormatting sqref="C23">
    <cfRule type="duplicateValues" dxfId="20" priority="23"/>
  </conditionalFormatting>
  <conditionalFormatting sqref="C28:C29">
    <cfRule type="duplicateValues" dxfId="19" priority="22"/>
  </conditionalFormatting>
  <conditionalFormatting sqref="C30">
    <cfRule type="duplicateValues" dxfId="18" priority="21"/>
  </conditionalFormatting>
  <conditionalFormatting sqref="C35:C36">
    <cfRule type="duplicateValues" dxfId="17" priority="20"/>
  </conditionalFormatting>
  <conditionalFormatting sqref="C37">
    <cfRule type="duplicateValues" dxfId="16" priority="19"/>
  </conditionalFormatting>
  <conditionalFormatting sqref="C42:C43">
    <cfRule type="duplicateValues" dxfId="15" priority="18"/>
  </conditionalFormatting>
  <conditionalFormatting sqref="C49:C50">
    <cfRule type="duplicateValues" dxfId="14" priority="17"/>
  </conditionalFormatting>
  <conditionalFormatting sqref="C51">
    <cfRule type="duplicateValues" dxfId="13" priority="16"/>
  </conditionalFormatting>
  <conditionalFormatting sqref="C44">
    <cfRule type="duplicateValues" dxfId="12" priority="15"/>
  </conditionalFormatting>
  <conditionalFormatting sqref="C56:C57">
    <cfRule type="duplicateValues" dxfId="11" priority="14"/>
  </conditionalFormatting>
  <conditionalFormatting sqref="C58">
    <cfRule type="duplicateValues" dxfId="10" priority="13"/>
  </conditionalFormatting>
  <conditionalFormatting sqref="C63:C64">
    <cfRule type="duplicateValues" dxfId="9" priority="12"/>
  </conditionalFormatting>
  <conditionalFormatting sqref="C65">
    <cfRule type="duplicateValues" dxfId="8" priority="11"/>
  </conditionalFormatting>
  <conditionalFormatting sqref="C70:C71">
    <cfRule type="duplicateValues" dxfId="7" priority="10"/>
  </conditionalFormatting>
  <conditionalFormatting sqref="C72">
    <cfRule type="duplicateValues" dxfId="6" priority="9"/>
  </conditionalFormatting>
  <conditionalFormatting sqref="C77:C78">
    <cfRule type="duplicateValues" dxfId="5" priority="8"/>
  </conditionalFormatting>
  <conditionalFormatting sqref="C79">
    <cfRule type="duplicateValues" dxfId="4" priority="7"/>
  </conditionalFormatting>
  <conditionalFormatting sqref="C84:C85">
    <cfRule type="duplicateValues" dxfId="3" priority="4"/>
  </conditionalFormatting>
  <conditionalFormatting sqref="C86">
    <cfRule type="duplicateValues" dxfId="2" priority="3"/>
  </conditionalFormatting>
  <conditionalFormatting sqref="C91:C92">
    <cfRule type="duplicateValues" dxfId="1" priority="2"/>
  </conditionalFormatting>
  <conditionalFormatting sqref="C9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showGridLines="0" topLeftCell="A106" zoomScaleNormal="100" workbookViewId="0">
      <selection activeCell="B123" sqref="B123:F123"/>
    </sheetView>
  </sheetViews>
  <sheetFormatPr defaultRowHeight="20.25" customHeight="1" x14ac:dyDescent="0.15"/>
  <cols>
    <col min="1" max="1" width="17.109375" style="30" customWidth="1"/>
    <col min="2" max="2" width="20.44140625" style="30" customWidth="1"/>
    <col min="3" max="3" width="18.33203125" style="30" customWidth="1"/>
    <col min="4" max="6" width="15.5546875" style="37" customWidth="1"/>
    <col min="7" max="16384" width="8.88671875" style="17"/>
  </cols>
  <sheetData>
    <row r="1" spans="1:6" s="39" customFormat="1" ht="36" customHeight="1" x14ac:dyDescent="0.15">
      <c r="A1" s="10" t="s">
        <v>133</v>
      </c>
      <c r="B1" s="10"/>
      <c r="C1" s="10"/>
      <c r="D1" s="91"/>
      <c r="E1" s="91"/>
      <c r="F1" s="91"/>
    </row>
    <row r="2" spans="1:6" ht="20.25" customHeight="1" thickBot="1" x14ac:dyDescent="0.2">
      <c r="A2" s="47" t="s">
        <v>134</v>
      </c>
      <c r="B2" s="34"/>
      <c r="C2" s="25"/>
      <c r="D2" s="92"/>
      <c r="E2" s="92"/>
      <c r="F2" s="93" t="s">
        <v>135</v>
      </c>
    </row>
    <row r="3" spans="1:6" ht="20.25" customHeight="1" thickTop="1" x14ac:dyDescent="0.15">
      <c r="A3" s="305" t="s">
        <v>26</v>
      </c>
      <c r="B3" s="389" t="s">
        <v>216</v>
      </c>
      <c r="C3" s="390"/>
      <c r="D3" s="390"/>
      <c r="E3" s="390"/>
      <c r="F3" s="391"/>
    </row>
    <row r="4" spans="1:6" ht="20.25" customHeight="1" x14ac:dyDescent="0.15">
      <c r="A4" s="392" t="s">
        <v>34</v>
      </c>
      <c r="B4" s="395" t="s">
        <v>27</v>
      </c>
      <c r="C4" s="396" t="s">
        <v>74</v>
      </c>
      <c r="D4" s="306" t="s">
        <v>35</v>
      </c>
      <c r="E4" s="306" t="s">
        <v>28</v>
      </c>
      <c r="F4" s="307" t="s">
        <v>88</v>
      </c>
    </row>
    <row r="5" spans="1:6" ht="20.25" customHeight="1" x14ac:dyDescent="0.15">
      <c r="A5" s="393"/>
      <c r="B5" s="395"/>
      <c r="C5" s="397"/>
      <c r="D5" s="306" t="s">
        <v>36</v>
      </c>
      <c r="E5" s="306" t="s">
        <v>29</v>
      </c>
      <c r="F5" s="307" t="s">
        <v>37</v>
      </c>
    </row>
    <row r="6" spans="1:6" ht="20.25" customHeight="1" x14ac:dyDescent="0.15">
      <c r="A6" s="393"/>
      <c r="B6" s="398">
        <v>44706</v>
      </c>
      <c r="C6" s="399" t="s">
        <v>254</v>
      </c>
      <c r="D6" s="401">
        <v>92000550</v>
      </c>
      <c r="E6" s="401">
        <v>81015720</v>
      </c>
      <c r="F6" s="403">
        <v>0.88060038771507343</v>
      </c>
    </row>
    <row r="7" spans="1:6" ht="20.25" customHeight="1" x14ac:dyDescent="0.15">
      <c r="A7" s="394"/>
      <c r="B7" s="398"/>
      <c r="C7" s="400"/>
      <c r="D7" s="402"/>
      <c r="E7" s="402"/>
      <c r="F7" s="403"/>
    </row>
    <row r="8" spans="1:6" ht="20.25" customHeight="1" x14ac:dyDescent="0.15">
      <c r="A8" s="375" t="s">
        <v>30</v>
      </c>
      <c r="B8" s="308" t="s">
        <v>31</v>
      </c>
      <c r="C8" s="308" t="s">
        <v>136</v>
      </c>
      <c r="D8" s="377" t="s">
        <v>32</v>
      </c>
      <c r="E8" s="377"/>
      <c r="F8" s="378"/>
    </row>
    <row r="9" spans="1:6" ht="20.25" customHeight="1" x14ac:dyDescent="0.15">
      <c r="A9" s="376"/>
      <c r="B9" s="8" t="s">
        <v>221</v>
      </c>
      <c r="C9" s="8" t="s">
        <v>255</v>
      </c>
      <c r="D9" s="379" t="s">
        <v>223</v>
      </c>
      <c r="E9" s="380"/>
      <c r="F9" s="381"/>
    </row>
    <row r="10" spans="1:6" ht="20.25" customHeight="1" x14ac:dyDescent="0.15">
      <c r="A10" s="309" t="s">
        <v>137</v>
      </c>
      <c r="B10" s="382" t="s">
        <v>256</v>
      </c>
      <c r="C10" s="383"/>
      <c r="D10" s="384"/>
      <c r="E10" s="384"/>
      <c r="F10" s="385"/>
    </row>
    <row r="11" spans="1:6" ht="20.25" customHeight="1" x14ac:dyDescent="0.15">
      <c r="A11" s="309" t="s">
        <v>38</v>
      </c>
      <c r="B11" s="386" t="s">
        <v>171</v>
      </c>
      <c r="C11" s="384"/>
      <c r="D11" s="384"/>
      <c r="E11" s="384"/>
      <c r="F11" s="385"/>
    </row>
    <row r="12" spans="1:6" ht="20.25" customHeight="1" thickBot="1" x14ac:dyDescent="0.2">
      <c r="A12" s="310" t="s">
        <v>33</v>
      </c>
      <c r="B12" s="387"/>
      <c r="C12" s="387"/>
      <c r="D12" s="387"/>
      <c r="E12" s="387"/>
      <c r="F12" s="388"/>
    </row>
    <row r="13" spans="1:6" ht="20.25" customHeight="1" thickTop="1" x14ac:dyDescent="0.15">
      <c r="A13" s="305" t="s">
        <v>26</v>
      </c>
      <c r="B13" s="389" t="s">
        <v>224</v>
      </c>
      <c r="C13" s="390"/>
      <c r="D13" s="390"/>
      <c r="E13" s="390"/>
      <c r="F13" s="391"/>
    </row>
    <row r="14" spans="1:6" ht="20.25" customHeight="1" x14ac:dyDescent="0.15">
      <c r="A14" s="392" t="s">
        <v>34</v>
      </c>
      <c r="B14" s="395" t="s">
        <v>27</v>
      </c>
      <c r="C14" s="396" t="s">
        <v>74</v>
      </c>
      <c r="D14" s="306" t="s">
        <v>35</v>
      </c>
      <c r="E14" s="306" t="s">
        <v>28</v>
      </c>
      <c r="F14" s="307" t="s">
        <v>88</v>
      </c>
    </row>
    <row r="15" spans="1:6" ht="20.25" customHeight="1" x14ac:dyDescent="0.15">
      <c r="A15" s="393"/>
      <c r="B15" s="395"/>
      <c r="C15" s="397"/>
      <c r="D15" s="306" t="s">
        <v>36</v>
      </c>
      <c r="E15" s="306" t="s">
        <v>29</v>
      </c>
      <c r="F15" s="307" t="s">
        <v>37</v>
      </c>
    </row>
    <row r="16" spans="1:6" ht="20.25" customHeight="1" x14ac:dyDescent="0.15">
      <c r="A16" s="393"/>
      <c r="B16" s="398">
        <v>44715</v>
      </c>
      <c r="C16" s="399" t="s">
        <v>257</v>
      </c>
      <c r="D16" s="401">
        <v>80974025</v>
      </c>
      <c r="E16" s="401">
        <v>71346430</v>
      </c>
      <c r="F16" s="403">
        <v>0.88110267459225355</v>
      </c>
    </row>
    <row r="17" spans="1:7" ht="20.25" customHeight="1" x14ac:dyDescent="0.15">
      <c r="A17" s="394"/>
      <c r="B17" s="398"/>
      <c r="C17" s="400"/>
      <c r="D17" s="402"/>
      <c r="E17" s="402"/>
      <c r="F17" s="403"/>
    </row>
    <row r="18" spans="1:7" ht="20.25" customHeight="1" x14ac:dyDescent="0.15">
      <c r="A18" s="375" t="s">
        <v>30</v>
      </c>
      <c r="B18" s="308" t="s">
        <v>31</v>
      </c>
      <c r="C18" s="308" t="s">
        <v>136</v>
      </c>
      <c r="D18" s="377" t="s">
        <v>32</v>
      </c>
      <c r="E18" s="377"/>
      <c r="F18" s="378"/>
    </row>
    <row r="19" spans="1:7" ht="20.25" customHeight="1" x14ac:dyDescent="0.15">
      <c r="A19" s="376"/>
      <c r="B19" s="8" t="s">
        <v>228</v>
      </c>
      <c r="C19" s="8" t="s">
        <v>258</v>
      </c>
      <c r="D19" s="379" t="s">
        <v>230</v>
      </c>
      <c r="E19" s="380"/>
      <c r="F19" s="381"/>
    </row>
    <row r="20" spans="1:7" ht="20.25" customHeight="1" x14ac:dyDescent="0.15">
      <c r="A20" s="309" t="s">
        <v>137</v>
      </c>
      <c r="B20" s="382" t="s">
        <v>259</v>
      </c>
      <c r="C20" s="383"/>
      <c r="D20" s="384"/>
      <c r="E20" s="384"/>
      <c r="F20" s="385"/>
    </row>
    <row r="21" spans="1:7" ht="20.25" customHeight="1" x14ac:dyDescent="0.15">
      <c r="A21" s="309" t="s">
        <v>38</v>
      </c>
      <c r="B21" s="386" t="s">
        <v>260</v>
      </c>
      <c r="C21" s="384"/>
      <c r="D21" s="384"/>
      <c r="E21" s="384"/>
      <c r="F21" s="385"/>
    </row>
    <row r="22" spans="1:7" ht="20.25" customHeight="1" thickBot="1" x14ac:dyDescent="0.2">
      <c r="A22" s="310" t="s">
        <v>33</v>
      </c>
      <c r="B22" s="387"/>
      <c r="C22" s="387"/>
      <c r="D22" s="387"/>
      <c r="E22" s="387"/>
      <c r="F22" s="388"/>
    </row>
    <row r="23" spans="1:7" ht="20.25" customHeight="1" thickTop="1" x14ac:dyDescent="0.15">
      <c r="A23" s="305" t="s">
        <v>26</v>
      </c>
      <c r="B23" s="389" t="s">
        <v>200</v>
      </c>
      <c r="C23" s="390"/>
      <c r="D23" s="390"/>
      <c r="E23" s="390"/>
      <c r="F23" s="391"/>
    </row>
    <row r="24" spans="1:7" ht="20.25" customHeight="1" x14ac:dyDescent="0.15">
      <c r="A24" s="392" t="s">
        <v>34</v>
      </c>
      <c r="B24" s="395" t="s">
        <v>27</v>
      </c>
      <c r="C24" s="396" t="s">
        <v>74</v>
      </c>
      <c r="D24" s="306" t="s">
        <v>35</v>
      </c>
      <c r="E24" s="306" t="s">
        <v>28</v>
      </c>
      <c r="F24" s="307" t="s">
        <v>88</v>
      </c>
    </row>
    <row r="25" spans="1:7" ht="20.25" customHeight="1" x14ac:dyDescent="0.15">
      <c r="A25" s="393"/>
      <c r="B25" s="395"/>
      <c r="C25" s="397"/>
      <c r="D25" s="306" t="s">
        <v>36</v>
      </c>
      <c r="E25" s="306" t="s">
        <v>29</v>
      </c>
      <c r="F25" s="307" t="s">
        <v>37</v>
      </c>
    </row>
    <row r="26" spans="1:7" ht="20.25" customHeight="1" x14ac:dyDescent="0.15">
      <c r="A26" s="393"/>
      <c r="B26" s="398">
        <v>44741</v>
      </c>
      <c r="C26" s="399" t="s">
        <v>261</v>
      </c>
      <c r="D26" s="401">
        <v>45620875</v>
      </c>
      <c r="E26" s="401">
        <v>40051430</v>
      </c>
      <c r="F26" s="403">
        <v>0.87791893513660135</v>
      </c>
    </row>
    <row r="27" spans="1:7" ht="20.25" customHeight="1" x14ac:dyDescent="0.15">
      <c r="A27" s="394"/>
      <c r="B27" s="398"/>
      <c r="C27" s="400"/>
      <c r="D27" s="402"/>
      <c r="E27" s="402"/>
      <c r="F27" s="403"/>
      <c r="G27" s="271"/>
    </row>
    <row r="28" spans="1:7" ht="20.25" customHeight="1" x14ac:dyDescent="0.15">
      <c r="A28" s="375" t="s">
        <v>30</v>
      </c>
      <c r="B28" s="308" t="s">
        <v>31</v>
      </c>
      <c r="C28" s="308" t="s">
        <v>136</v>
      </c>
      <c r="D28" s="377" t="s">
        <v>32</v>
      </c>
      <c r="E28" s="377"/>
      <c r="F28" s="378"/>
    </row>
    <row r="29" spans="1:7" ht="20.25" customHeight="1" x14ac:dyDescent="0.15">
      <c r="A29" s="376"/>
      <c r="B29" s="8" t="s">
        <v>233</v>
      </c>
      <c r="C29" s="8" t="s">
        <v>262</v>
      </c>
      <c r="D29" s="379" t="s">
        <v>234</v>
      </c>
      <c r="E29" s="380"/>
      <c r="F29" s="381"/>
    </row>
    <row r="30" spans="1:7" ht="20.25" customHeight="1" x14ac:dyDescent="0.15">
      <c r="A30" s="309" t="s">
        <v>137</v>
      </c>
      <c r="B30" s="382" t="s">
        <v>259</v>
      </c>
      <c r="C30" s="383"/>
      <c r="D30" s="384"/>
      <c r="E30" s="384"/>
      <c r="F30" s="385"/>
    </row>
    <row r="31" spans="1:7" ht="20.25" customHeight="1" x14ac:dyDescent="0.15">
      <c r="A31" s="309" t="s">
        <v>38</v>
      </c>
      <c r="B31" s="386" t="s">
        <v>263</v>
      </c>
      <c r="C31" s="384"/>
      <c r="D31" s="384"/>
      <c r="E31" s="384"/>
      <c r="F31" s="385"/>
    </row>
    <row r="32" spans="1:7" ht="20.25" customHeight="1" thickBot="1" x14ac:dyDescent="0.2">
      <c r="A32" s="310" t="s">
        <v>33</v>
      </c>
      <c r="B32" s="387"/>
      <c r="C32" s="387"/>
      <c r="D32" s="387"/>
      <c r="E32" s="387"/>
      <c r="F32" s="388"/>
    </row>
    <row r="33" spans="1:6" ht="20.25" customHeight="1" thickTop="1" x14ac:dyDescent="0.15">
      <c r="A33" s="305" t="s">
        <v>26</v>
      </c>
      <c r="B33" s="389" t="s">
        <v>235</v>
      </c>
      <c r="C33" s="390"/>
      <c r="D33" s="390"/>
      <c r="E33" s="390"/>
      <c r="F33" s="391"/>
    </row>
    <row r="34" spans="1:6" ht="20.25" customHeight="1" x14ac:dyDescent="0.15">
      <c r="A34" s="392" t="s">
        <v>34</v>
      </c>
      <c r="B34" s="395" t="s">
        <v>27</v>
      </c>
      <c r="C34" s="396" t="s">
        <v>74</v>
      </c>
      <c r="D34" s="306" t="s">
        <v>35</v>
      </c>
      <c r="E34" s="306" t="s">
        <v>28</v>
      </c>
      <c r="F34" s="307" t="s">
        <v>88</v>
      </c>
    </row>
    <row r="35" spans="1:6" ht="20.25" customHeight="1" x14ac:dyDescent="0.15">
      <c r="A35" s="393"/>
      <c r="B35" s="395"/>
      <c r="C35" s="397"/>
      <c r="D35" s="306" t="s">
        <v>36</v>
      </c>
      <c r="E35" s="306" t="s">
        <v>29</v>
      </c>
      <c r="F35" s="307" t="s">
        <v>37</v>
      </c>
    </row>
    <row r="36" spans="1:6" ht="20.25" customHeight="1" x14ac:dyDescent="0.15">
      <c r="A36" s="393"/>
      <c r="B36" s="398">
        <v>44742</v>
      </c>
      <c r="C36" s="399" t="s">
        <v>264</v>
      </c>
      <c r="D36" s="401">
        <v>81720700</v>
      </c>
      <c r="E36" s="401">
        <v>80750000</v>
      </c>
      <c r="F36" s="403">
        <v>0.98812173659794889</v>
      </c>
    </row>
    <row r="37" spans="1:6" ht="20.25" customHeight="1" x14ac:dyDescent="0.15">
      <c r="A37" s="394"/>
      <c r="B37" s="398"/>
      <c r="C37" s="400"/>
      <c r="D37" s="402"/>
      <c r="E37" s="402"/>
      <c r="F37" s="403"/>
    </row>
    <row r="38" spans="1:6" ht="20.25" customHeight="1" x14ac:dyDescent="0.15">
      <c r="A38" s="375" t="s">
        <v>30</v>
      </c>
      <c r="B38" s="308" t="s">
        <v>31</v>
      </c>
      <c r="C38" s="308" t="s">
        <v>136</v>
      </c>
      <c r="D38" s="377" t="s">
        <v>32</v>
      </c>
      <c r="E38" s="377"/>
      <c r="F38" s="378"/>
    </row>
    <row r="39" spans="1:6" ht="20.25" customHeight="1" x14ac:dyDescent="0.15">
      <c r="A39" s="376"/>
      <c r="B39" s="8" t="s">
        <v>238</v>
      </c>
      <c r="C39" s="8" t="s">
        <v>265</v>
      </c>
      <c r="D39" s="379" t="s">
        <v>240</v>
      </c>
      <c r="E39" s="380"/>
      <c r="F39" s="381"/>
    </row>
    <row r="40" spans="1:6" ht="20.25" customHeight="1" x14ac:dyDescent="0.15">
      <c r="A40" s="309" t="s">
        <v>137</v>
      </c>
      <c r="B40" s="382" t="s">
        <v>266</v>
      </c>
      <c r="C40" s="383"/>
      <c r="D40" s="384"/>
      <c r="E40" s="384"/>
      <c r="F40" s="385"/>
    </row>
    <row r="41" spans="1:6" ht="20.25" customHeight="1" x14ac:dyDescent="0.15">
      <c r="A41" s="309" t="s">
        <v>38</v>
      </c>
      <c r="B41" s="386" t="s">
        <v>171</v>
      </c>
      <c r="C41" s="384"/>
      <c r="D41" s="384"/>
      <c r="E41" s="384"/>
      <c r="F41" s="385"/>
    </row>
    <row r="42" spans="1:6" ht="20.25" customHeight="1" thickBot="1" x14ac:dyDescent="0.2">
      <c r="A42" s="310" t="s">
        <v>33</v>
      </c>
      <c r="B42" s="387"/>
      <c r="C42" s="387"/>
      <c r="D42" s="387"/>
      <c r="E42" s="387"/>
      <c r="F42" s="388"/>
    </row>
    <row r="43" spans="1:6" ht="20.25" customHeight="1" thickTop="1" x14ac:dyDescent="0.15">
      <c r="A43" s="305" t="s">
        <v>26</v>
      </c>
      <c r="B43" s="389" t="s">
        <v>241</v>
      </c>
      <c r="C43" s="390"/>
      <c r="D43" s="390"/>
      <c r="E43" s="390"/>
      <c r="F43" s="391"/>
    </row>
    <row r="44" spans="1:6" ht="20.25" customHeight="1" x14ac:dyDescent="0.15">
      <c r="A44" s="392" t="s">
        <v>34</v>
      </c>
      <c r="B44" s="395" t="s">
        <v>27</v>
      </c>
      <c r="C44" s="396" t="s">
        <v>74</v>
      </c>
      <c r="D44" s="306" t="s">
        <v>35</v>
      </c>
      <c r="E44" s="306" t="s">
        <v>28</v>
      </c>
      <c r="F44" s="307" t="s">
        <v>88</v>
      </c>
    </row>
    <row r="45" spans="1:6" ht="20.25" customHeight="1" x14ac:dyDescent="0.15">
      <c r="A45" s="393"/>
      <c r="B45" s="395"/>
      <c r="C45" s="397"/>
      <c r="D45" s="306" t="s">
        <v>36</v>
      </c>
      <c r="E45" s="306" t="s">
        <v>29</v>
      </c>
      <c r="F45" s="307" t="s">
        <v>37</v>
      </c>
    </row>
    <row r="46" spans="1:6" ht="20.25" customHeight="1" x14ac:dyDescent="0.15">
      <c r="A46" s="393"/>
      <c r="B46" s="398">
        <v>44757</v>
      </c>
      <c r="C46" s="399" t="s">
        <v>267</v>
      </c>
      <c r="D46" s="401">
        <v>26358000</v>
      </c>
      <c r="E46" s="401">
        <v>26358000</v>
      </c>
      <c r="F46" s="403">
        <v>1</v>
      </c>
    </row>
    <row r="47" spans="1:6" ht="20.25" customHeight="1" x14ac:dyDescent="0.15">
      <c r="A47" s="394"/>
      <c r="B47" s="398"/>
      <c r="C47" s="400"/>
      <c r="D47" s="402"/>
      <c r="E47" s="402"/>
      <c r="F47" s="403"/>
    </row>
    <row r="48" spans="1:6" ht="20.25" customHeight="1" x14ac:dyDescent="0.15">
      <c r="A48" s="375" t="s">
        <v>30</v>
      </c>
      <c r="B48" s="308" t="s">
        <v>31</v>
      </c>
      <c r="C48" s="308" t="s">
        <v>136</v>
      </c>
      <c r="D48" s="377" t="s">
        <v>32</v>
      </c>
      <c r="E48" s="377"/>
      <c r="F48" s="378"/>
    </row>
    <row r="49" spans="1:6" ht="20.25" customHeight="1" x14ac:dyDescent="0.15">
      <c r="A49" s="376"/>
      <c r="B49" s="8" t="s">
        <v>245</v>
      </c>
      <c r="C49" s="8" t="s">
        <v>268</v>
      </c>
      <c r="D49" s="379" t="s">
        <v>247</v>
      </c>
      <c r="E49" s="380"/>
      <c r="F49" s="381"/>
    </row>
    <row r="50" spans="1:6" ht="20.25" customHeight="1" x14ac:dyDescent="0.15">
      <c r="A50" s="309" t="s">
        <v>137</v>
      </c>
      <c r="B50" s="382" t="s">
        <v>269</v>
      </c>
      <c r="C50" s="383"/>
      <c r="D50" s="384"/>
      <c r="E50" s="384"/>
      <c r="F50" s="385"/>
    </row>
    <row r="51" spans="1:6" ht="20.25" customHeight="1" x14ac:dyDescent="0.15">
      <c r="A51" s="309" t="s">
        <v>38</v>
      </c>
      <c r="B51" s="386" t="s">
        <v>260</v>
      </c>
      <c r="C51" s="384"/>
      <c r="D51" s="384"/>
      <c r="E51" s="384"/>
      <c r="F51" s="385"/>
    </row>
    <row r="52" spans="1:6" ht="20.25" customHeight="1" thickBot="1" x14ac:dyDescent="0.2">
      <c r="A52" s="310" t="s">
        <v>33</v>
      </c>
      <c r="B52" s="387"/>
      <c r="C52" s="387"/>
      <c r="D52" s="387"/>
      <c r="E52" s="387"/>
      <c r="F52" s="388"/>
    </row>
    <row r="53" spans="1:6" ht="20.25" customHeight="1" thickTop="1" x14ac:dyDescent="0.15">
      <c r="A53" s="305" t="s">
        <v>26</v>
      </c>
      <c r="B53" s="389" t="s">
        <v>248</v>
      </c>
      <c r="C53" s="390"/>
      <c r="D53" s="390"/>
      <c r="E53" s="390"/>
      <c r="F53" s="391"/>
    </row>
    <row r="54" spans="1:6" ht="20.25" customHeight="1" x14ac:dyDescent="0.15">
      <c r="A54" s="392" t="s">
        <v>34</v>
      </c>
      <c r="B54" s="395" t="s">
        <v>27</v>
      </c>
      <c r="C54" s="396" t="s">
        <v>74</v>
      </c>
      <c r="D54" s="306" t="s">
        <v>35</v>
      </c>
      <c r="E54" s="306" t="s">
        <v>28</v>
      </c>
      <c r="F54" s="307" t="s">
        <v>88</v>
      </c>
    </row>
    <row r="55" spans="1:6" ht="20.25" customHeight="1" x14ac:dyDescent="0.15">
      <c r="A55" s="393"/>
      <c r="B55" s="395"/>
      <c r="C55" s="397"/>
      <c r="D55" s="306" t="s">
        <v>36</v>
      </c>
      <c r="E55" s="306" t="s">
        <v>29</v>
      </c>
      <c r="F55" s="307" t="s">
        <v>37</v>
      </c>
    </row>
    <row r="56" spans="1:6" ht="20.25" customHeight="1" x14ac:dyDescent="0.15">
      <c r="A56" s="393"/>
      <c r="B56" s="398">
        <v>44757</v>
      </c>
      <c r="C56" s="399" t="s">
        <v>267</v>
      </c>
      <c r="D56" s="401">
        <v>26358000</v>
      </c>
      <c r="E56" s="401">
        <v>26358000</v>
      </c>
      <c r="F56" s="403">
        <v>1</v>
      </c>
    </row>
    <row r="57" spans="1:6" ht="20.25" customHeight="1" x14ac:dyDescent="0.15">
      <c r="A57" s="394"/>
      <c r="B57" s="398"/>
      <c r="C57" s="400"/>
      <c r="D57" s="402"/>
      <c r="E57" s="402"/>
      <c r="F57" s="403"/>
    </row>
    <row r="58" spans="1:6" ht="20.25" customHeight="1" x14ac:dyDescent="0.15">
      <c r="A58" s="375" t="s">
        <v>30</v>
      </c>
      <c r="B58" s="308" t="s">
        <v>31</v>
      </c>
      <c r="C58" s="308" t="s">
        <v>136</v>
      </c>
      <c r="D58" s="377" t="s">
        <v>32</v>
      </c>
      <c r="E58" s="377"/>
      <c r="F58" s="378"/>
    </row>
    <row r="59" spans="1:6" ht="20.25" customHeight="1" x14ac:dyDescent="0.15">
      <c r="A59" s="376"/>
      <c r="B59" s="8" t="s">
        <v>245</v>
      </c>
      <c r="C59" s="8" t="s">
        <v>268</v>
      </c>
      <c r="D59" s="379" t="s">
        <v>247</v>
      </c>
      <c r="E59" s="380"/>
      <c r="F59" s="381"/>
    </row>
    <row r="60" spans="1:6" ht="20.25" customHeight="1" x14ac:dyDescent="0.15">
      <c r="A60" s="309" t="s">
        <v>137</v>
      </c>
      <c r="B60" s="382" t="s">
        <v>269</v>
      </c>
      <c r="C60" s="383"/>
      <c r="D60" s="384"/>
      <c r="E60" s="384"/>
      <c r="F60" s="385"/>
    </row>
    <row r="61" spans="1:6" ht="20.25" customHeight="1" x14ac:dyDescent="0.15">
      <c r="A61" s="309" t="s">
        <v>38</v>
      </c>
      <c r="B61" s="386" t="s">
        <v>270</v>
      </c>
      <c r="C61" s="384"/>
      <c r="D61" s="384"/>
      <c r="E61" s="384"/>
      <c r="F61" s="385"/>
    </row>
    <row r="62" spans="1:6" ht="20.25" customHeight="1" thickBot="1" x14ac:dyDescent="0.2">
      <c r="A62" s="310" t="s">
        <v>33</v>
      </c>
      <c r="B62" s="387"/>
      <c r="C62" s="387"/>
      <c r="D62" s="387"/>
      <c r="E62" s="387"/>
      <c r="F62" s="388"/>
    </row>
    <row r="63" spans="1:6" ht="20.25" customHeight="1" thickTop="1" x14ac:dyDescent="0.15">
      <c r="A63" s="305" t="s">
        <v>26</v>
      </c>
      <c r="B63" s="389" t="s">
        <v>250</v>
      </c>
      <c r="C63" s="390"/>
      <c r="D63" s="390"/>
      <c r="E63" s="390"/>
      <c r="F63" s="391"/>
    </row>
    <row r="64" spans="1:6" ht="20.25" customHeight="1" x14ac:dyDescent="0.15">
      <c r="A64" s="392" t="s">
        <v>34</v>
      </c>
      <c r="B64" s="395" t="s">
        <v>27</v>
      </c>
      <c r="C64" s="396" t="s">
        <v>74</v>
      </c>
      <c r="D64" s="306" t="s">
        <v>35</v>
      </c>
      <c r="E64" s="306" t="s">
        <v>28</v>
      </c>
      <c r="F64" s="307" t="s">
        <v>88</v>
      </c>
    </row>
    <row r="65" spans="1:6" ht="20.25" customHeight="1" x14ac:dyDescent="0.15">
      <c r="A65" s="393"/>
      <c r="B65" s="395"/>
      <c r="C65" s="397"/>
      <c r="D65" s="306" t="s">
        <v>36</v>
      </c>
      <c r="E65" s="306" t="s">
        <v>29</v>
      </c>
      <c r="F65" s="307" t="s">
        <v>37</v>
      </c>
    </row>
    <row r="66" spans="1:6" ht="20.25" customHeight="1" x14ac:dyDescent="0.15">
      <c r="A66" s="393"/>
      <c r="B66" s="398">
        <v>44770</v>
      </c>
      <c r="C66" s="399" t="s">
        <v>267</v>
      </c>
      <c r="D66" s="401">
        <v>44024125</v>
      </c>
      <c r="E66" s="401">
        <v>38631000</v>
      </c>
      <c r="F66" s="403">
        <v>0.87748999999999999</v>
      </c>
    </row>
    <row r="67" spans="1:6" ht="20.25" customHeight="1" x14ac:dyDescent="0.15">
      <c r="A67" s="394"/>
      <c r="B67" s="398"/>
      <c r="C67" s="400"/>
      <c r="D67" s="402"/>
      <c r="E67" s="402"/>
      <c r="F67" s="403"/>
    </row>
    <row r="68" spans="1:6" ht="20.25" customHeight="1" x14ac:dyDescent="0.15">
      <c r="A68" s="375" t="s">
        <v>30</v>
      </c>
      <c r="B68" s="308" t="s">
        <v>31</v>
      </c>
      <c r="C68" s="308" t="s">
        <v>136</v>
      </c>
      <c r="D68" s="377" t="s">
        <v>32</v>
      </c>
      <c r="E68" s="377"/>
      <c r="F68" s="378"/>
    </row>
    <row r="69" spans="1:6" ht="20.25" customHeight="1" x14ac:dyDescent="0.15">
      <c r="A69" s="376"/>
      <c r="B69" s="8" t="s">
        <v>252</v>
      </c>
      <c r="C69" s="8" t="s">
        <v>271</v>
      </c>
      <c r="D69" s="379" t="s">
        <v>253</v>
      </c>
      <c r="E69" s="380"/>
      <c r="F69" s="381"/>
    </row>
    <row r="70" spans="1:6" ht="20.25" customHeight="1" x14ac:dyDescent="0.15">
      <c r="A70" s="309" t="s">
        <v>137</v>
      </c>
      <c r="B70" s="382" t="s">
        <v>259</v>
      </c>
      <c r="C70" s="383"/>
      <c r="D70" s="384"/>
      <c r="E70" s="384"/>
      <c r="F70" s="385"/>
    </row>
    <row r="71" spans="1:6" ht="20.25" customHeight="1" x14ac:dyDescent="0.15">
      <c r="A71" s="309" t="s">
        <v>38</v>
      </c>
      <c r="B71" s="386" t="s">
        <v>272</v>
      </c>
      <c r="C71" s="384"/>
      <c r="D71" s="384"/>
      <c r="E71" s="384"/>
      <c r="F71" s="385"/>
    </row>
    <row r="72" spans="1:6" ht="20.25" customHeight="1" thickBot="1" x14ac:dyDescent="0.2">
      <c r="A72" s="310" t="s">
        <v>33</v>
      </c>
      <c r="B72" s="387"/>
      <c r="C72" s="387"/>
      <c r="D72" s="387"/>
      <c r="E72" s="387"/>
      <c r="F72" s="388"/>
    </row>
    <row r="73" spans="1:6" ht="20.25" customHeight="1" thickTop="1" x14ac:dyDescent="0.15">
      <c r="A73" s="48" t="s">
        <v>26</v>
      </c>
      <c r="B73" s="360" t="s">
        <v>328</v>
      </c>
      <c r="C73" s="361"/>
      <c r="D73" s="361"/>
      <c r="E73" s="361"/>
      <c r="F73" s="362"/>
    </row>
    <row r="74" spans="1:6" ht="20.25" customHeight="1" x14ac:dyDescent="0.15">
      <c r="A74" s="363" t="s">
        <v>34</v>
      </c>
      <c r="B74" s="366" t="s">
        <v>27</v>
      </c>
      <c r="C74" s="367" t="s">
        <v>74</v>
      </c>
      <c r="D74" s="297" t="s">
        <v>35</v>
      </c>
      <c r="E74" s="297" t="s">
        <v>28</v>
      </c>
      <c r="F74" s="298" t="s">
        <v>88</v>
      </c>
    </row>
    <row r="75" spans="1:6" ht="20.25" customHeight="1" x14ac:dyDescent="0.15">
      <c r="A75" s="364"/>
      <c r="B75" s="366"/>
      <c r="C75" s="368"/>
      <c r="D75" s="297" t="s">
        <v>36</v>
      </c>
      <c r="E75" s="297" t="s">
        <v>29</v>
      </c>
      <c r="F75" s="298" t="s">
        <v>37</v>
      </c>
    </row>
    <row r="76" spans="1:6" ht="20.25" customHeight="1" x14ac:dyDescent="0.15">
      <c r="A76" s="364"/>
      <c r="B76" s="369" t="s">
        <v>378</v>
      </c>
      <c r="C76" s="370" t="s">
        <v>384</v>
      </c>
      <c r="D76" s="372">
        <v>3500000</v>
      </c>
      <c r="E76" s="372">
        <v>2906000</v>
      </c>
      <c r="F76" s="374">
        <v>0.83020000000000005</v>
      </c>
    </row>
    <row r="77" spans="1:6" ht="20.25" customHeight="1" x14ac:dyDescent="0.15">
      <c r="A77" s="365"/>
      <c r="B77" s="369"/>
      <c r="C77" s="371"/>
      <c r="D77" s="373"/>
      <c r="E77" s="373"/>
      <c r="F77" s="374"/>
    </row>
    <row r="78" spans="1:6" ht="20.25" customHeight="1" x14ac:dyDescent="0.15">
      <c r="A78" s="346" t="s">
        <v>30</v>
      </c>
      <c r="B78" s="296" t="s">
        <v>31</v>
      </c>
      <c r="C78" s="296" t="s">
        <v>136</v>
      </c>
      <c r="D78" s="348" t="s">
        <v>32</v>
      </c>
      <c r="E78" s="348"/>
      <c r="F78" s="349"/>
    </row>
    <row r="79" spans="1:6" ht="20.25" customHeight="1" x14ac:dyDescent="0.15">
      <c r="A79" s="347"/>
      <c r="B79" s="8" t="s">
        <v>385</v>
      </c>
      <c r="C79" s="8" t="s">
        <v>407</v>
      </c>
      <c r="D79" s="350" t="s">
        <v>386</v>
      </c>
      <c r="E79" s="351"/>
      <c r="F79" s="352"/>
    </row>
    <row r="80" spans="1:6" ht="20.25" customHeight="1" x14ac:dyDescent="0.15">
      <c r="A80" s="54" t="s">
        <v>137</v>
      </c>
      <c r="B80" s="353" t="s">
        <v>151</v>
      </c>
      <c r="C80" s="354"/>
      <c r="D80" s="355"/>
      <c r="E80" s="355"/>
      <c r="F80" s="356"/>
    </row>
    <row r="81" spans="1:6" ht="20.25" customHeight="1" x14ac:dyDescent="0.15">
      <c r="A81" s="54" t="s">
        <v>38</v>
      </c>
      <c r="B81" s="357" t="s">
        <v>387</v>
      </c>
      <c r="C81" s="355"/>
      <c r="D81" s="355"/>
      <c r="E81" s="355"/>
      <c r="F81" s="356"/>
    </row>
    <row r="82" spans="1:6" ht="20.25" customHeight="1" thickBot="1" x14ac:dyDescent="0.2">
      <c r="A82" s="49" t="s">
        <v>33</v>
      </c>
      <c r="B82" s="358"/>
      <c r="C82" s="358"/>
      <c r="D82" s="358"/>
      <c r="E82" s="358"/>
      <c r="F82" s="359"/>
    </row>
    <row r="83" spans="1:6" ht="20.25" customHeight="1" thickTop="1" x14ac:dyDescent="0.15">
      <c r="A83" s="48" t="s">
        <v>26</v>
      </c>
      <c r="B83" s="360" t="s">
        <v>329</v>
      </c>
      <c r="C83" s="361"/>
      <c r="D83" s="361"/>
      <c r="E83" s="361"/>
      <c r="F83" s="362"/>
    </row>
    <row r="84" spans="1:6" ht="20.25" customHeight="1" x14ac:dyDescent="0.15">
      <c r="A84" s="363" t="s">
        <v>34</v>
      </c>
      <c r="B84" s="366" t="s">
        <v>27</v>
      </c>
      <c r="C84" s="367" t="s">
        <v>74</v>
      </c>
      <c r="D84" s="297" t="s">
        <v>35</v>
      </c>
      <c r="E84" s="297" t="s">
        <v>28</v>
      </c>
      <c r="F84" s="298" t="s">
        <v>88</v>
      </c>
    </row>
    <row r="85" spans="1:6" ht="20.25" customHeight="1" x14ac:dyDescent="0.15">
      <c r="A85" s="364"/>
      <c r="B85" s="366"/>
      <c r="C85" s="368"/>
      <c r="D85" s="297" t="s">
        <v>36</v>
      </c>
      <c r="E85" s="297" t="s">
        <v>29</v>
      </c>
      <c r="F85" s="298" t="s">
        <v>37</v>
      </c>
    </row>
    <row r="86" spans="1:6" ht="20.25" customHeight="1" x14ac:dyDescent="0.15">
      <c r="A86" s="364"/>
      <c r="B86" s="369" t="s">
        <v>379</v>
      </c>
      <c r="C86" s="370" t="s">
        <v>388</v>
      </c>
      <c r="D86" s="372">
        <v>8700000</v>
      </c>
      <c r="E86" s="372">
        <v>8250000</v>
      </c>
      <c r="F86" s="374">
        <v>0.94820000000000004</v>
      </c>
    </row>
    <row r="87" spans="1:6" ht="20.25" customHeight="1" x14ac:dyDescent="0.15">
      <c r="A87" s="365"/>
      <c r="B87" s="369"/>
      <c r="C87" s="371"/>
      <c r="D87" s="373"/>
      <c r="E87" s="373"/>
      <c r="F87" s="374"/>
    </row>
    <row r="88" spans="1:6" ht="20.25" customHeight="1" x14ac:dyDescent="0.15">
      <c r="A88" s="346" t="s">
        <v>30</v>
      </c>
      <c r="B88" s="296" t="s">
        <v>31</v>
      </c>
      <c r="C88" s="296" t="s">
        <v>136</v>
      </c>
      <c r="D88" s="348" t="s">
        <v>32</v>
      </c>
      <c r="E88" s="348"/>
      <c r="F88" s="349"/>
    </row>
    <row r="89" spans="1:6" ht="20.25" customHeight="1" x14ac:dyDescent="0.15">
      <c r="A89" s="347"/>
      <c r="B89" s="8" t="s">
        <v>389</v>
      </c>
      <c r="C89" s="8" t="s">
        <v>408</v>
      </c>
      <c r="D89" s="350" t="s">
        <v>390</v>
      </c>
      <c r="E89" s="351"/>
      <c r="F89" s="352"/>
    </row>
    <row r="90" spans="1:6" ht="20.25" customHeight="1" x14ac:dyDescent="0.15">
      <c r="A90" s="54" t="s">
        <v>137</v>
      </c>
      <c r="B90" s="353" t="s">
        <v>151</v>
      </c>
      <c r="C90" s="354"/>
      <c r="D90" s="355"/>
      <c r="E90" s="355"/>
      <c r="F90" s="356"/>
    </row>
    <row r="91" spans="1:6" ht="20.25" customHeight="1" x14ac:dyDescent="0.15">
      <c r="A91" s="54" t="s">
        <v>38</v>
      </c>
      <c r="B91" s="357" t="s">
        <v>391</v>
      </c>
      <c r="C91" s="355"/>
      <c r="D91" s="355"/>
      <c r="E91" s="355"/>
      <c r="F91" s="356"/>
    </row>
    <row r="92" spans="1:6" ht="20.25" customHeight="1" thickBot="1" x14ac:dyDescent="0.2">
      <c r="A92" s="49" t="s">
        <v>33</v>
      </c>
      <c r="B92" s="358"/>
      <c r="C92" s="358"/>
      <c r="D92" s="358"/>
      <c r="E92" s="358"/>
      <c r="F92" s="359"/>
    </row>
    <row r="93" spans="1:6" ht="20.25" customHeight="1" thickTop="1" x14ac:dyDescent="0.15">
      <c r="A93" s="48" t="s">
        <v>26</v>
      </c>
      <c r="B93" s="360" t="s">
        <v>330</v>
      </c>
      <c r="C93" s="361"/>
      <c r="D93" s="361"/>
      <c r="E93" s="361"/>
      <c r="F93" s="362"/>
    </row>
    <row r="94" spans="1:6" ht="20.25" customHeight="1" x14ac:dyDescent="0.15">
      <c r="A94" s="363" t="s">
        <v>34</v>
      </c>
      <c r="B94" s="366" t="s">
        <v>27</v>
      </c>
      <c r="C94" s="367" t="s">
        <v>74</v>
      </c>
      <c r="D94" s="297" t="s">
        <v>35</v>
      </c>
      <c r="E94" s="297" t="s">
        <v>28</v>
      </c>
      <c r="F94" s="298" t="s">
        <v>88</v>
      </c>
    </row>
    <row r="95" spans="1:6" ht="20.25" customHeight="1" x14ac:dyDescent="0.15">
      <c r="A95" s="364"/>
      <c r="B95" s="366"/>
      <c r="C95" s="368"/>
      <c r="D95" s="297" t="s">
        <v>36</v>
      </c>
      <c r="E95" s="297" t="s">
        <v>29</v>
      </c>
      <c r="F95" s="298" t="s">
        <v>37</v>
      </c>
    </row>
    <row r="96" spans="1:6" ht="20.25" customHeight="1" x14ac:dyDescent="0.15">
      <c r="A96" s="364"/>
      <c r="B96" s="369" t="s">
        <v>380</v>
      </c>
      <c r="C96" s="370" t="s">
        <v>392</v>
      </c>
      <c r="D96" s="372">
        <v>1067000</v>
      </c>
      <c r="E96" s="372">
        <v>1000000</v>
      </c>
      <c r="F96" s="374">
        <v>0.93720000000000003</v>
      </c>
    </row>
    <row r="97" spans="1:6" ht="20.25" customHeight="1" x14ac:dyDescent="0.15">
      <c r="A97" s="365"/>
      <c r="B97" s="369"/>
      <c r="C97" s="371"/>
      <c r="D97" s="373"/>
      <c r="E97" s="373"/>
      <c r="F97" s="374"/>
    </row>
    <row r="98" spans="1:6" ht="20.25" customHeight="1" x14ac:dyDescent="0.15">
      <c r="A98" s="346" t="s">
        <v>30</v>
      </c>
      <c r="B98" s="296" t="s">
        <v>31</v>
      </c>
      <c r="C98" s="296" t="s">
        <v>136</v>
      </c>
      <c r="D98" s="348" t="s">
        <v>32</v>
      </c>
      <c r="E98" s="348"/>
      <c r="F98" s="349"/>
    </row>
    <row r="99" spans="1:6" ht="20.25" customHeight="1" x14ac:dyDescent="0.15">
      <c r="A99" s="347"/>
      <c r="B99" s="8" t="s">
        <v>394</v>
      </c>
      <c r="C99" s="8" t="s">
        <v>409</v>
      </c>
      <c r="D99" s="350" t="s">
        <v>393</v>
      </c>
      <c r="E99" s="351"/>
      <c r="F99" s="352"/>
    </row>
    <row r="100" spans="1:6" ht="20.25" customHeight="1" x14ac:dyDescent="0.15">
      <c r="A100" s="54" t="s">
        <v>137</v>
      </c>
      <c r="B100" s="353" t="s">
        <v>151</v>
      </c>
      <c r="C100" s="354"/>
      <c r="D100" s="355"/>
      <c r="E100" s="355"/>
      <c r="F100" s="356"/>
    </row>
    <row r="101" spans="1:6" ht="20.25" customHeight="1" x14ac:dyDescent="0.15">
      <c r="A101" s="54" t="s">
        <v>38</v>
      </c>
      <c r="B101" s="357" t="s">
        <v>391</v>
      </c>
      <c r="C101" s="355"/>
      <c r="D101" s="355"/>
      <c r="E101" s="355"/>
      <c r="F101" s="356"/>
    </row>
    <row r="102" spans="1:6" ht="20.25" customHeight="1" thickBot="1" x14ac:dyDescent="0.2">
      <c r="A102" s="49" t="s">
        <v>33</v>
      </c>
      <c r="B102" s="358"/>
      <c r="C102" s="358"/>
      <c r="D102" s="358"/>
      <c r="E102" s="358"/>
      <c r="F102" s="359"/>
    </row>
    <row r="103" spans="1:6" ht="20.25" customHeight="1" thickTop="1" x14ac:dyDescent="0.15">
      <c r="A103" s="48" t="s">
        <v>26</v>
      </c>
      <c r="B103" s="360" t="s">
        <v>331</v>
      </c>
      <c r="C103" s="361"/>
      <c r="D103" s="361"/>
      <c r="E103" s="361"/>
      <c r="F103" s="362"/>
    </row>
    <row r="104" spans="1:6" ht="20.25" customHeight="1" x14ac:dyDescent="0.15">
      <c r="A104" s="363" t="s">
        <v>34</v>
      </c>
      <c r="B104" s="366" t="s">
        <v>27</v>
      </c>
      <c r="C104" s="367" t="s">
        <v>74</v>
      </c>
      <c r="D104" s="297" t="s">
        <v>35</v>
      </c>
      <c r="E104" s="297" t="s">
        <v>28</v>
      </c>
      <c r="F104" s="298" t="s">
        <v>88</v>
      </c>
    </row>
    <row r="105" spans="1:6" ht="20.25" customHeight="1" x14ac:dyDescent="0.15">
      <c r="A105" s="364"/>
      <c r="B105" s="366"/>
      <c r="C105" s="368"/>
      <c r="D105" s="297" t="s">
        <v>36</v>
      </c>
      <c r="E105" s="297" t="s">
        <v>29</v>
      </c>
      <c r="F105" s="298" t="s">
        <v>37</v>
      </c>
    </row>
    <row r="106" spans="1:6" ht="20.25" customHeight="1" x14ac:dyDescent="0.15">
      <c r="A106" s="364"/>
      <c r="B106" s="369" t="s">
        <v>381</v>
      </c>
      <c r="C106" s="370" t="s">
        <v>395</v>
      </c>
      <c r="D106" s="372">
        <v>1920000</v>
      </c>
      <c r="E106" s="372">
        <v>1770000</v>
      </c>
      <c r="F106" s="374">
        <v>0.92179999999999995</v>
      </c>
    </row>
    <row r="107" spans="1:6" ht="20.25" customHeight="1" x14ac:dyDescent="0.15">
      <c r="A107" s="365"/>
      <c r="B107" s="369"/>
      <c r="C107" s="371"/>
      <c r="D107" s="373"/>
      <c r="E107" s="373"/>
      <c r="F107" s="374"/>
    </row>
    <row r="108" spans="1:6" ht="20.25" customHeight="1" x14ac:dyDescent="0.15">
      <c r="A108" s="346" t="s">
        <v>30</v>
      </c>
      <c r="B108" s="296" t="s">
        <v>31</v>
      </c>
      <c r="C108" s="296" t="s">
        <v>136</v>
      </c>
      <c r="D108" s="348" t="s">
        <v>32</v>
      </c>
      <c r="E108" s="348"/>
      <c r="F108" s="349"/>
    </row>
    <row r="109" spans="1:6" ht="20.25" customHeight="1" x14ac:dyDescent="0.15">
      <c r="A109" s="347"/>
      <c r="B109" s="8" t="s">
        <v>397</v>
      </c>
      <c r="C109" s="8" t="s">
        <v>410</v>
      </c>
      <c r="D109" s="350" t="s">
        <v>396</v>
      </c>
      <c r="E109" s="351"/>
      <c r="F109" s="352"/>
    </row>
    <row r="110" spans="1:6" ht="20.25" customHeight="1" x14ac:dyDescent="0.15">
      <c r="A110" s="54" t="s">
        <v>137</v>
      </c>
      <c r="B110" s="353" t="s">
        <v>151</v>
      </c>
      <c r="C110" s="354"/>
      <c r="D110" s="355"/>
      <c r="E110" s="355"/>
      <c r="F110" s="356"/>
    </row>
    <row r="111" spans="1:6" ht="20.25" customHeight="1" x14ac:dyDescent="0.15">
      <c r="A111" s="54" t="s">
        <v>38</v>
      </c>
      <c r="B111" s="357" t="s">
        <v>398</v>
      </c>
      <c r="C111" s="355"/>
      <c r="D111" s="355"/>
      <c r="E111" s="355"/>
      <c r="F111" s="356"/>
    </row>
    <row r="112" spans="1:6" ht="20.25" customHeight="1" thickBot="1" x14ac:dyDescent="0.2">
      <c r="A112" s="49" t="s">
        <v>33</v>
      </c>
      <c r="B112" s="358"/>
      <c r="C112" s="358"/>
      <c r="D112" s="358"/>
      <c r="E112" s="358"/>
      <c r="F112" s="359"/>
    </row>
    <row r="113" spans="1:6" ht="20.25" customHeight="1" thickTop="1" x14ac:dyDescent="0.15">
      <c r="A113" s="48" t="s">
        <v>26</v>
      </c>
      <c r="B113" s="360" t="s">
        <v>332</v>
      </c>
      <c r="C113" s="361"/>
      <c r="D113" s="361"/>
      <c r="E113" s="361"/>
      <c r="F113" s="362"/>
    </row>
    <row r="114" spans="1:6" ht="20.25" customHeight="1" x14ac:dyDescent="0.15">
      <c r="A114" s="363" t="s">
        <v>34</v>
      </c>
      <c r="B114" s="366" t="s">
        <v>27</v>
      </c>
      <c r="C114" s="367" t="s">
        <v>74</v>
      </c>
      <c r="D114" s="297" t="s">
        <v>35</v>
      </c>
      <c r="E114" s="297" t="s">
        <v>28</v>
      </c>
      <c r="F114" s="298" t="s">
        <v>88</v>
      </c>
    </row>
    <row r="115" spans="1:6" ht="20.25" customHeight="1" x14ac:dyDescent="0.15">
      <c r="A115" s="364"/>
      <c r="B115" s="366"/>
      <c r="C115" s="368"/>
      <c r="D115" s="297" t="s">
        <v>36</v>
      </c>
      <c r="E115" s="297" t="s">
        <v>29</v>
      </c>
      <c r="F115" s="298" t="s">
        <v>37</v>
      </c>
    </row>
    <row r="116" spans="1:6" ht="20.25" customHeight="1" x14ac:dyDescent="0.15">
      <c r="A116" s="364"/>
      <c r="B116" s="369" t="s">
        <v>382</v>
      </c>
      <c r="C116" s="370" t="s">
        <v>399</v>
      </c>
      <c r="D116" s="372">
        <v>5000000</v>
      </c>
      <c r="E116" s="372">
        <v>4500000</v>
      </c>
      <c r="F116" s="374">
        <v>0.9</v>
      </c>
    </row>
    <row r="117" spans="1:6" ht="20.25" customHeight="1" x14ac:dyDescent="0.15">
      <c r="A117" s="365"/>
      <c r="B117" s="369"/>
      <c r="C117" s="371"/>
      <c r="D117" s="373"/>
      <c r="E117" s="373"/>
      <c r="F117" s="374"/>
    </row>
    <row r="118" spans="1:6" ht="20.25" customHeight="1" x14ac:dyDescent="0.15">
      <c r="A118" s="346" t="s">
        <v>30</v>
      </c>
      <c r="B118" s="296" t="s">
        <v>383</v>
      </c>
      <c r="C118" s="296" t="s">
        <v>136</v>
      </c>
      <c r="D118" s="348" t="s">
        <v>32</v>
      </c>
      <c r="E118" s="348"/>
      <c r="F118" s="349"/>
    </row>
    <row r="119" spans="1:6" ht="20.25" customHeight="1" x14ac:dyDescent="0.15">
      <c r="A119" s="347"/>
      <c r="B119" s="8" t="s">
        <v>400</v>
      </c>
      <c r="C119" s="8" t="s">
        <v>411</v>
      </c>
      <c r="D119" s="350" t="s">
        <v>401</v>
      </c>
      <c r="E119" s="351"/>
      <c r="F119" s="352"/>
    </row>
    <row r="120" spans="1:6" ht="20.25" customHeight="1" x14ac:dyDescent="0.15">
      <c r="A120" s="54" t="s">
        <v>137</v>
      </c>
      <c r="B120" s="353" t="s">
        <v>151</v>
      </c>
      <c r="C120" s="354"/>
      <c r="D120" s="355"/>
      <c r="E120" s="355"/>
      <c r="F120" s="356"/>
    </row>
    <row r="121" spans="1:6" ht="20.25" customHeight="1" x14ac:dyDescent="0.15">
      <c r="A121" s="54" t="s">
        <v>38</v>
      </c>
      <c r="B121" s="357"/>
      <c r="C121" s="355"/>
      <c r="D121" s="355"/>
      <c r="E121" s="355"/>
      <c r="F121" s="356"/>
    </row>
    <row r="122" spans="1:6" ht="20.25" customHeight="1" thickBot="1" x14ac:dyDescent="0.2">
      <c r="A122" s="49" t="s">
        <v>33</v>
      </c>
      <c r="B122" s="358"/>
      <c r="C122" s="358"/>
      <c r="D122" s="358"/>
      <c r="E122" s="358"/>
      <c r="F122" s="359"/>
    </row>
    <row r="123" spans="1:6" ht="20.25" customHeight="1" thickTop="1" x14ac:dyDescent="0.15">
      <c r="A123" s="48" t="s">
        <v>26</v>
      </c>
      <c r="B123" s="360" t="s">
        <v>333</v>
      </c>
      <c r="C123" s="361"/>
      <c r="D123" s="361"/>
      <c r="E123" s="361"/>
      <c r="F123" s="362"/>
    </row>
    <row r="124" spans="1:6" ht="20.25" customHeight="1" x14ac:dyDescent="0.15">
      <c r="A124" s="363" t="s">
        <v>34</v>
      </c>
      <c r="B124" s="366" t="s">
        <v>27</v>
      </c>
      <c r="C124" s="367" t="s">
        <v>74</v>
      </c>
      <c r="D124" s="297" t="s">
        <v>35</v>
      </c>
      <c r="E124" s="297" t="s">
        <v>28</v>
      </c>
      <c r="F124" s="298" t="s">
        <v>88</v>
      </c>
    </row>
    <row r="125" spans="1:6" ht="20.25" customHeight="1" x14ac:dyDescent="0.15">
      <c r="A125" s="364"/>
      <c r="B125" s="366"/>
      <c r="C125" s="368"/>
      <c r="D125" s="297" t="s">
        <v>36</v>
      </c>
      <c r="E125" s="297" t="s">
        <v>29</v>
      </c>
      <c r="F125" s="298" t="s">
        <v>37</v>
      </c>
    </row>
    <row r="126" spans="1:6" ht="20.25" customHeight="1" x14ac:dyDescent="0.15">
      <c r="A126" s="364"/>
      <c r="B126" s="369" t="s">
        <v>403</v>
      </c>
      <c r="C126" s="370" t="s">
        <v>402</v>
      </c>
      <c r="D126" s="372">
        <v>19961920</v>
      </c>
      <c r="E126" s="372">
        <v>18656000</v>
      </c>
      <c r="F126" s="374">
        <v>0.9345</v>
      </c>
    </row>
    <row r="127" spans="1:6" ht="20.25" customHeight="1" x14ac:dyDescent="0.15">
      <c r="A127" s="365"/>
      <c r="B127" s="369"/>
      <c r="C127" s="371"/>
      <c r="D127" s="373"/>
      <c r="E127" s="373"/>
      <c r="F127" s="374"/>
    </row>
    <row r="128" spans="1:6" ht="20.25" customHeight="1" x14ac:dyDescent="0.15">
      <c r="A128" s="346" t="s">
        <v>30</v>
      </c>
      <c r="B128" s="296" t="s">
        <v>31</v>
      </c>
      <c r="C128" s="296" t="s">
        <v>136</v>
      </c>
      <c r="D128" s="348" t="s">
        <v>32</v>
      </c>
      <c r="E128" s="348"/>
      <c r="F128" s="349"/>
    </row>
    <row r="129" spans="1:6" ht="20.25" customHeight="1" x14ac:dyDescent="0.15">
      <c r="A129" s="347"/>
      <c r="B129" s="8" t="s">
        <v>404</v>
      </c>
      <c r="C129" s="8" t="s">
        <v>412</v>
      </c>
      <c r="D129" s="350" t="s">
        <v>405</v>
      </c>
      <c r="E129" s="351"/>
      <c r="F129" s="352"/>
    </row>
    <row r="130" spans="1:6" ht="20.25" customHeight="1" x14ac:dyDescent="0.15">
      <c r="A130" s="54" t="s">
        <v>137</v>
      </c>
      <c r="B130" s="353" t="s">
        <v>151</v>
      </c>
      <c r="C130" s="354"/>
      <c r="D130" s="355"/>
      <c r="E130" s="355"/>
      <c r="F130" s="356"/>
    </row>
    <row r="131" spans="1:6" ht="20.25" customHeight="1" x14ac:dyDescent="0.15">
      <c r="A131" s="54" t="s">
        <v>38</v>
      </c>
      <c r="B131" s="357" t="s">
        <v>406</v>
      </c>
      <c r="C131" s="355"/>
      <c r="D131" s="355"/>
      <c r="E131" s="355"/>
      <c r="F131" s="356"/>
    </row>
    <row r="132" spans="1:6" ht="20.25" customHeight="1" thickBot="1" x14ac:dyDescent="0.2">
      <c r="A132" s="49" t="s">
        <v>33</v>
      </c>
      <c r="B132" s="358"/>
      <c r="C132" s="358"/>
      <c r="D132" s="358"/>
      <c r="E132" s="358"/>
      <c r="F132" s="359"/>
    </row>
    <row r="133" spans="1:6" ht="20.25" customHeight="1" thickTop="1" x14ac:dyDescent="0.15"/>
  </sheetData>
  <mergeCells count="195"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B12:F12"/>
    <mergeCell ref="A88:A89"/>
    <mergeCell ref="D88:F88"/>
    <mergeCell ref="D89:F89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B90:F90"/>
    <mergeCell ref="B91:F91"/>
    <mergeCell ref="B92:F9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13:F13"/>
    <mergeCell ref="A24:A27"/>
    <mergeCell ref="B26:B27"/>
    <mergeCell ref="C26:C27"/>
    <mergeCell ref="D26:D27"/>
    <mergeCell ref="E26:E27"/>
    <mergeCell ref="F26:F27"/>
    <mergeCell ref="B20:F20"/>
    <mergeCell ref="B21:F21"/>
    <mergeCell ref="B24:B25"/>
    <mergeCell ref="C24:C25"/>
    <mergeCell ref="D19:F19"/>
    <mergeCell ref="B22:F22"/>
    <mergeCell ref="B23:F23"/>
    <mergeCell ref="B14:B15"/>
    <mergeCell ref="C14:C15"/>
    <mergeCell ref="A18:A19"/>
    <mergeCell ref="D18:F18"/>
    <mergeCell ref="A14:A17"/>
    <mergeCell ref="B16:B17"/>
    <mergeCell ref="C16:C17"/>
    <mergeCell ref="D16:D17"/>
    <mergeCell ref="E16:E17"/>
    <mergeCell ref="F16:F17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12:F112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2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2022-08-17T04:49:06Z</dcterms:modified>
</cp:coreProperties>
</file>