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서현\2020\10.계약관련\계약현황공개\"/>
    </mc:Choice>
  </mc:AlternateContent>
  <bookViews>
    <workbookView xWindow="0" yWindow="0" windowWidth="28800" windowHeight="12390" firstSheet="2" activeTab="6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계약현황공개!$A$2:$E$9</definedName>
    <definedName name="_xlnm._FilterDatabase" localSheetId="8" hidden="1">수의계약현황공개!$A$2:$F$12</definedName>
  </definedNames>
  <calcPr calcId="152511"/>
</workbook>
</file>

<file path=xl/calcChain.xml><?xml version="1.0" encoding="utf-8"?>
<calcChain xmlns="http://schemas.openxmlformats.org/spreadsheetml/2006/main">
  <c r="F15" i="6" l="1"/>
  <c r="F14" i="6"/>
  <c r="F36" i="9" l="1"/>
  <c r="F26" i="9"/>
  <c r="F16" i="9"/>
  <c r="C26" i="8"/>
  <c r="C19" i="8"/>
  <c r="C12" i="8"/>
  <c r="F6" i="9" l="1"/>
  <c r="C5" i="8" l="1"/>
  <c r="F5" i="6" l="1"/>
  <c r="F6" i="6"/>
  <c r="F7" i="6"/>
  <c r="F8" i="6"/>
  <c r="F9" i="6"/>
  <c r="F10" i="6"/>
  <c r="F4" i="6"/>
  <c r="C14" i="5" l="1"/>
  <c r="C13" i="5"/>
  <c r="C11" i="5"/>
  <c r="C7" i="5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<sst xmlns="http://schemas.openxmlformats.org/spreadsheetml/2006/main" count="485" uniqueCount="248">
  <si>
    <t>계약방법</t>
    <phoneticPr fontId="4" type="noConversion"/>
  </si>
  <si>
    <t>비고</t>
    <phoneticPr fontId="4" type="noConversion"/>
  </si>
  <si>
    <t>입찰현황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</si>
  <si>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</si>
  <si>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</si>
  <si>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</si>
  <si>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</si>
  <si>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</si>
  <si>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</si>
  <si>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</si>
  <si>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</si>
  <si>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</si>
  <si>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</si>
  <si>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</si>
  <si>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</si>
  <si>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</si>
  <si>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</si>
  <si>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</si>
  <si>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</si>
  <si>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</si>
  <si>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예정가격</t>
    <phoneticPr fontId="4" type="noConversion"/>
  </si>
  <si>
    <t>계약현황공개</t>
    <phoneticPr fontId="4" type="noConversion"/>
  </si>
  <si>
    <t>수의계약현황</t>
    <phoneticPr fontId="4" type="noConversion"/>
  </si>
  <si>
    <t>개찰현황</t>
    <phoneticPr fontId="4" type="noConversion"/>
  </si>
  <si>
    <t>입찰참여업체</t>
    <phoneticPr fontId="4" type="noConversion"/>
  </si>
  <si>
    <t>낙찰하한율</t>
    <phoneticPr fontId="4" type="noConversion"/>
  </si>
  <si>
    <t>투찰율</t>
    <phoneticPr fontId="4" type="noConversion"/>
  </si>
  <si>
    <t>투찰금액</t>
    <phoneticPr fontId="4" type="noConversion"/>
  </si>
  <si>
    <t>낙찰예정자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</si>
  <si>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</si>
  <si>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</si>
  <si>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</si>
  <si>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</si>
  <si>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</si>
  <si>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</si>
  <si>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</si>
  <si>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</si>
  <si>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</si>
  <si>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</si>
  <si>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</si>
  <si>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</si>
  <si>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</si>
  <si>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</si>
  <si>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</si>
  <si>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</si>
  <si>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</si>
  <si>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</si>
  <si>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</si>
  <si>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</si>
  <si>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</si>
  <si>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</si>
  <si>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</si>
  <si>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</si>
  <si>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</si>
  <si>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</si>
  <si>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</si>
  <si>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</si>
  <si>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</si>
  <si>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</si>
  <si>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</si>
  <si>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</si>
  <si>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</si>
  <si>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</si>
  <si>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</si>
  <si>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</si>
  <si>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</si>
  <si>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</si>
  <si>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</si>
  <si>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</si>
  <si>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</si>
  <si>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</si>
  <si>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</si>
  <si>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</si>
  <si>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</si>
  <si>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</si>
  <si>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</si>
  <si>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</si>
  <si>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</si>
  <si>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</si>
  <si>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</si>
  <si>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</si>
  <si>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</si>
  <si>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</si>
  <si>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</si>
  <si>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</si>
  <si>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</si>
  <si>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</si>
  <si>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</si>
  <si>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</si>
  <si>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</si>
  <si>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</si>
  <si>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</si>
  <si>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</si>
  <si>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</si>
  <si>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</si>
  <si>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</si>
  <si>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</si>
  <si>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</si>
  <si>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</si>
  <si>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</si>
  <si>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</si>
  <si>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도급액
(단위:천원)</t>
    <phoneticPr fontId="4" type="noConversion"/>
  </si>
  <si>
    <t>(연중)보안시스템 유지관리</t>
    <phoneticPr fontId="4" type="noConversion"/>
  </si>
  <si>
    <t>(연중)시설관리용역</t>
    <phoneticPr fontId="4" type="noConversion"/>
  </si>
  <si>
    <t>- 해당사항 없음 -</t>
    <phoneticPr fontId="4" type="noConversion"/>
  </si>
  <si>
    <t>- 해당사항 없음 -</t>
    <phoneticPr fontId="4" type="noConversion"/>
  </si>
  <si>
    <t>- 해당사항없음 -</t>
    <phoneticPr fontId="4" type="noConversion"/>
  </si>
  <si>
    <t>(연중)승강기 유지관리</t>
    <phoneticPr fontId="4" type="noConversion"/>
  </si>
  <si>
    <t>㈜에스원</t>
  </si>
  <si>
    <t>오티스엘리베이터</t>
    <phoneticPr fontId="27" type="noConversion"/>
  </si>
  <si>
    <t>코웨이㈜</t>
    <phoneticPr fontId="27" type="noConversion"/>
  </si>
  <si>
    <t>신도종합서비스</t>
    <phoneticPr fontId="27" type="noConversion"/>
  </si>
  <si>
    <t>(연중)방과후아카데미 위탁급식</t>
    <phoneticPr fontId="4" type="noConversion"/>
  </si>
  <si>
    <t>주식회사 사나푸드</t>
    <phoneticPr fontId="27" type="noConversion"/>
  </si>
  <si>
    <t>(연중)방과후아카데미 귀가차량</t>
    <phoneticPr fontId="4" type="noConversion"/>
  </si>
  <si>
    <t>㈜서울이라인</t>
    <phoneticPr fontId="27" type="noConversion"/>
  </si>
  <si>
    <t>(연중)업무용 사무기기(복합기) 임대</t>
    <phoneticPr fontId="4" type="noConversion"/>
  </si>
  <si>
    <t>(연중)위생설비 임대</t>
    <phoneticPr fontId="4" type="noConversion"/>
  </si>
  <si>
    <t>(연중)방과후아카데미 복합기 임대</t>
    <phoneticPr fontId="4" type="noConversion"/>
  </si>
  <si>
    <t>사회복지법인 미래재단</t>
    <phoneticPr fontId="27" type="noConversion"/>
  </si>
  <si>
    <t>㈜도솔방재</t>
  </si>
  <si>
    <t xml:space="preserve">(연중)소방안전관리 업무대행 </t>
    <phoneticPr fontId="4" type="noConversion"/>
  </si>
  <si>
    <t>(연중)인터넷망 사용신청(3차)</t>
    <phoneticPr fontId="4" type="noConversion"/>
  </si>
  <si>
    <t>(연중)인터넷 전화 사용신청(4차)</t>
    <phoneticPr fontId="4" type="noConversion"/>
  </si>
  <si>
    <t>케이티</t>
    <phoneticPr fontId="4" type="noConversion"/>
  </si>
  <si>
    <t>2020.01.01.</t>
  </si>
  <si>
    <t>2020.01.01.</t>
    <phoneticPr fontId="4" type="noConversion"/>
  </si>
  <si>
    <t>2020.12.31.</t>
  </si>
  <si>
    <t>2020.12.31.</t>
    <phoneticPr fontId="4" type="noConversion"/>
  </si>
  <si>
    <t>2019.12.20.</t>
    <phoneticPr fontId="4" type="noConversion"/>
  </si>
  <si>
    <t>2019.12.20.</t>
    <phoneticPr fontId="4" type="noConversion"/>
  </si>
  <si>
    <t>2019.12.27.</t>
    <phoneticPr fontId="4" type="noConversion"/>
  </si>
  <si>
    <t>2019.12.23.</t>
    <phoneticPr fontId="4" type="noConversion"/>
  </si>
  <si>
    <t>2019.12.26.</t>
    <phoneticPr fontId="4" type="noConversion"/>
  </si>
  <si>
    <t>2019.12.30.</t>
    <phoneticPr fontId="4" type="noConversion"/>
  </si>
  <si>
    <t>2019.12.23.</t>
    <phoneticPr fontId="4" type="noConversion"/>
  </si>
  <si>
    <t>분당서현청소년수련관</t>
  </si>
  <si>
    <t>분당서현청소년수련관</t>
    <phoneticPr fontId="4" type="noConversion"/>
  </si>
  <si>
    <t>(연중)인터넷망 사용신청(3차)</t>
  </si>
  <si>
    <t>(연중)인터넷 전화 사용신청(4차)</t>
  </si>
  <si>
    <t xml:space="preserve">(연중)소방안전관리 업무대행 </t>
  </si>
  <si>
    <t>(연중)보안시스템 유지관리</t>
  </si>
  <si>
    <t>(연중)승강기 유지관리</t>
  </si>
  <si>
    <t>(연중)위생설비 임대</t>
  </si>
  <si>
    <t>(연중)방과후아카데미 복합기 임대</t>
  </si>
  <si>
    <t>(연중)방과후아카데미 위탁급식</t>
  </si>
  <si>
    <t>(연중)시설관리용역</t>
  </si>
  <si>
    <t>(연중)방과후아카데미 귀가차량</t>
  </si>
  <si>
    <t>(연중)업무용 사무기기(복합기) 임대</t>
  </si>
  <si>
    <t>케이티</t>
  </si>
  <si>
    <t>오티스엘리베이터</t>
  </si>
  <si>
    <t>코웨이㈜</t>
  </si>
  <si>
    <t>신도종합서비스</t>
  </si>
  <si>
    <t>주식회사 사나푸드</t>
  </si>
  <si>
    <t>사회복지법인 미래재단</t>
  </si>
  <si>
    <t>㈜서울이라인</t>
  </si>
  <si>
    <t>2020년</t>
    <phoneticPr fontId="4" type="noConversion"/>
  </si>
  <si>
    <t>휴관으로 급식 미제공</t>
    <phoneticPr fontId="4" type="noConversion"/>
  </si>
  <si>
    <t>해당없음</t>
    <phoneticPr fontId="4" type="noConversion"/>
  </si>
  <si>
    <t>미운영</t>
    <phoneticPr fontId="4" type="noConversion"/>
  </si>
  <si>
    <t>- 해당사항 없음-</t>
    <phoneticPr fontId="4" type="noConversion"/>
  </si>
  <si>
    <t>휴관으로 차량 미운행</t>
    <phoneticPr fontId="4" type="noConversion"/>
  </si>
  <si>
    <t>수의 1인 견적</t>
  </si>
  <si>
    <t>일반</t>
  </si>
  <si>
    <t>소액수의</t>
  </si>
  <si>
    <t>지방자치를 당사자로 하는 계약에 관한 법률 시행령 제25조1항에 의한 수의계약</t>
    <phoneticPr fontId="4" type="noConversion"/>
  </si>
  <si>
    <t>분당서현청소년수련관</t>
    <phoneticPr fontId="4" type="noConversion"/>
  </si>
  <si>
    <t>11월</t>
    <phoneticPr fontId="4" type="noConversion"/>
  </si>
  <si>
    <t>11월</t>
    <phoneticPr fontId="4" type="noConversion"/>
  </si>
  <si>
    <t>탁구장 방수공사</t>
    <phoneticPr fontId="4" type="noConversion"/>
  </si>
  <si>
    <t>건축</t>
  </si>
  <si>
    <t>수의</t>
  </si>
  <si>
    <t>서현수련관</t>
    <phoneticPr fontId="4" type="noConversion"/>
  </si>
  <si>
    <t>임흥국</t>
    <phoneticPr fontId="4" type="noConversion"/>
  </si>
  <si>
    <t>031-729-9416</t>
    <phoneticPr fontId="4" type="noConversion"/>
  </si>
  <si>
    <t>소방시설 보안공사</t>
    <phoneticPr fontId="4" type="noConversion"/>
  </si>
  <si>
    <t>2020.10.12.</t>
    <phoneticPr fontId="4" type="noConversion"/>
  </si>
  <si>
    <t>㈜도솔방재</t>
    <phoneticPr fontId="4" type="noConversion"/>
  </si>
  <si>
    <t>소방시설 보안공사</t>
    <phoneticPr fontId="4" type="noConversion"/>
  </si>
  <si>
    <t>2020.10.06.</t>
    <phoneticPr fontId="4" type="noConversion"/>
  </si>
  <si>
    <t>2020.10.06.</t>
    <phoneticPr fontId="4" type="noConversion"/>
  </si>
  <si>
    <t>2020.10.08.~10.13.</t>
    <phoneticPr fontId="4" type="noConversion"/>
  </si>
  <si>
    <t>2020.10.08.~10.13.</t>
    <phoneticPr fontId="4" type="noConversion"/>
  </si>
  <si>
    <t>㈜도솔방재</t>
    <phoneticPr fontId="4" type="noConversion"/>
  </si>
  <si>
    <t>경기도 성남시 분당구 벌말로40번길 5-1, 302호(야탑동, 야탑상가)</t>
    <phoneticPr fontId="4" type="noConversion"/>
  </si>
  <si>
    <t>경기도 성남시 분당구 벌말로40번길 5-1, 302호(야탑동, 야탑상가)</t>
    <phoneticPr fontId="4" type="noConversion"/>
  </si>
  <si>
    <t>김옥순</t>
    <phoneticPr fontId="4" type="noConversion"/>
  </si>
  <si>
    <t>- 해당사항 없음-</t>
    <phoneticPr fontId="4" type="noConversion"/>
  </si>
  <si>
    <t>2020.10.31.</t>
  </si>
  <si>
    <t>2020.10.31.</t>
    <phoneticPr fontId="4" type="noConversion"/>
  </si>
  <si>
    <t>2020.11.02.</t>
  </si>
  <si>
    <t>2020.11.02.</t>
    <phoneticPr fontId="4" type="noConversion"/>
  </si>
  <si>
    <t>공정무역홍보단 리플렛 제작</t>
    <phoneticPr fontId="4" type="noConversion"/>
  </si>
  <si>
    <t>2020. 2차 성남시청소년어울림마당 특강</t>
    <phoneticPr fontId="4" type="noConversion"/>
  </si>
  <si>
    <t>2020. 2차 성남시청소년어울림마당 임차비</t>
    <phoneticPr fontId="4" type="noConversion"/>
  </si>
  <si>
    <t>2020.10.15.~10.28.</t>
    <phoneticPr fontId="4" type="noConversion"/>
  </si>
  <si>
    <t>2020.10.22.</t>
    <phoneticPr fontId="4" type="noConversion"/>
  </si>
  <si>
    <t>㈜홀릭디자인</t>
    <phoneticPr fontId="4" type="noConversion"/>
  </si>
  <si>
    <t>위드 애니멀</t>
    <phoneticPr fontId="4" type="noConversion"/>
  </si>
  <si>
    <t>티오피엔티</t>
    <phoneticPr fontId="4" type="noConversion"/>
  </si>
  <si>
    <t>경기도 성남시 분당구 서현동 216 오벨리스크 1909</t>
    <phoneticPr fontId="4" type="noConversion"/>
  </si>
  <si>
    <t xml:space="preserve">경기도 수원시 팔달구 수언천로255번길 6 </t>
    <phoneticPr fontId="4" type="noConversion"/>
  </si>
  <si>
    <t>경기도 용인시 기흥구 흥덕4로30번길 18</t>
    <phoneticPr fontId="4" type="noConversion"/>
  </si>
  <si>
    <t>2020.10.14.</t>
    <phoneticPr fontId="4" type="noConversion"/>
  </si>
  <si>
    <t>2020.10.15.</t>
    <phoneticPr fontId="4" type="noConversion"/>
  </si>
  <si>
    <t>2020.10.17.</t>
    <phoneticPr fontId="4" type="noConversion"/>
  </si>
  <si>
    <t>박경아</t>
    <phoneticPr fontId="4" type="noConversion"/>
  </si>
  <si>
    <t>고영두</t>
    <phoneticPr fontId="4" type="noConversion"/>
  </si>
  <si>
    <t>강인성</t>
    <phoneticPr fontId="4" type="noConversion"/>
  </si>
  <si>
    <t>티오피엔티</t>
    <phoneticPr fontId="4" type="noConversion"/>
  </si>
  <si>
    <t xml:space="preserve">경기도 수원시 팔달구 수언천로255번길 6 </t>
    <phoneticPr fontId="4" type="noConversion"/>
  </si>
  <si>
    <t>위드 애니멀</t>
    <phoneticPr fontId="4" type="noConversion"/>
  </si>
  <si>
    <t>경기도 성남시 분당구 서현동 216 오벨리스크 1909</t>
    <phoneticPr fontId="4" type="noConversion"/>
  </si>
  <si>
    <t>2020.10.15.~10.28.</t>
    <phoneticPr fontId="4" type="noConversion"/>
  </si>
  <si>
    <t>2020. 2차 성남시청소년어울림마당 특강</t>
    <phoneticPr fontId="4" type="noConversion"/>
  </si>
  <si>
    <t>2020. 2차 성남시청소년어울림마당 임차비</t>
    <phoneticPr fontId="4" type="noConversion"/>
  </si>
  <si>
    <t>소방시설 보안공사</t>
  </si>
  <si>
    <t>2020.10.06.</t>
  </si>
  <si>
    <t>2020.10.08.</t>
  </si>
  <si>
    <t>2020.10.13.</t>
  </si>
  <si>
    <t>2020.10.12.</t>
  </si>
  <si>
    <t>수련관 외벽 드라이비트 교체 공사</t>
  </si>
  <si>
    <t>수련관 외벽 마감재 교체공사 감리 용역</t>
  </si>
  <si>
    <t>공정무역홍보단 리플렛 제작</t>
  </si>
  <si>
    <t>2020. 2차 성남시청소년어울림마당 특강</t>
  </si>
  <si>
    <t>2020. 2차 성남시청소년어울림마당 임차비</t>
  </si>
  <si>
    <t>㈜홀릭디자인</t>
  </si>
  <si>
    <t>위드 애니멀</t>
  </si>
  <si>
    <t>티오피엔티</t>
  </si>
  <si>
    <t>2020.10.22.</t>
  </si>
  <si>
    <t>2020.10.17.</t>
  </si>
  <si>
    <t>티오피이엔티</t>
  </si>
  <si>
    <t>과학쿠키</t>
  </si>
  <si>
    <t>2020.07.15.</t>
    <phoneticPr fontId="4" type="noConversion"/>
  </si>
  <si>
    <t>2020.07.20.</t>
    <phoneticPr fontId="4" type="noConversion"/>
  </si>
  <si>
    <t>2020.10.17.</t>
    <phoneticPr fontId="4" type="noConversion"/>
  </si>
  <si>
    <t>2020.10.16.</t>
    <phoneticPr fontId="4" type="noConversion"/>
  </si>
  <si>
    <t>제11회 성남시청소년온라인창의과학축제 과학체험부스 물품구입</t>
  </si>
  <si>
    <t>제11회 성남시청소년온라인창의과학축제 시스템 임차비</t>
  </si>
  <si>
    <t>제11회 성남시청소년온라인창의과학축제 특강비</t>
  </si>
  <si>
    <t>성도상사</t>
  </si>
  <si>
    <t>2020.10.14.</t>
    <phoneticPr fontId="4" type="noConversion"/>
  </si>
  <si>
    <t>2020.10.15.</t>
    <phoneticPr fontId="4" type="noConversion"/>
  </si>
  <si>
    <t>2020.10.17.</t>
    <phoneticPr fontId="4" type="noConversion"/>
  </si>
  <si>
    <t>2020.10.28.</t>
    <phoneticPr fontId="4" type="noConversion"/>
  </si>
  <si>
    <t>2020. 2차 성남시청소년어울림마당 임차</t>
    <phoneticPr fontId="4" type="noConversion"/>
  </si>
  <si>
    <t>㈜태성건설</t>
  </si>
  <si>
    <t>건축사사무소 에이엠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</si>
</sst>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#,###,###"/>
  </numFmts>
  <fonts count="28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</cellStyleXfs>
  <cellXfs count="198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1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16" fillId="2" borderId="9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6" fillId="2" borderId="5" xfId="0" applyFont="1" applyFill="1" applyBorder="1" applyAlignment="1">
      <alignment horizontal="center" vertical="center" shrinkToFit="1"/>
    </xf>
    <xf numFmtId="9" fontId="17" fillId="0" borderId="5" xfId="0" applyNumberFormat="1" applyFont="1" applyBorder="1" applyAlignment="1">
      <alignment horizontal="center" vertical="center" shrinkToFit="1"/>
    </xf>
    <xf numFmtId="14" fontId="17" fillId="0" borderId="5" xfId="0" applyNumberFormat="1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16" fillId="2" borderId="10" xfId="0" applyFont="1" applyFill="1" applyBorder="1" applyAlignment="1">
      <alignment horizontal="center" vertical="center" shrinkToFit="1"/>
    </xf>
    <xf numFmtId="0" fontId="19" fillId="0" borderId="21" xfId="0" applyFont="1" applyBorder="1" applyAlignment="1">
      <alignment horizontal="center" vertical="center" shrinkToFit="1"/>
    </xf>
    <xf numFmtId="3" fontId="17" fillId="0" borderId="5" xfId="0" applyNumberFormat="1" applyFont="1" applyBorder="1" applyAlignment="1">
      <alignment horizontal="right" vertical="center" shrinkToFit="1"/>
    </xf>
    <xf numFmtId="3" fontId="17" fillId="0" borderId="20" xfId="0" applyNumberFormat="1" applyFont="1" applyBorder="1" applyAlignment="1">
      <alignment horizontal="right" vertical="center" shrinkToFit="1"/>
    </xf>
    <xf numFmtId="0" fontId="17" fillId="0" borderId="20" xfId="0" applyFont="1" applyBorder="1" applyAlignment="1">
      <alignment horizontal="center" vertical="center" shrinkToFit="1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20" fillId="0" borderId="29" xfId="0" applyFont="1" applyFill="1" applyBorder="1" applyAlignment="1">
      <alignment horizontal="center" vertical="center"/>
    </xf>
    <xf numFmtId="0" fontId="20" fillId="0" borderId="30" xfId="0" applyFont="1" applyFill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41" fontId="20" fillId="0" borderId="30" xfId="1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176" fontId="3" fillId="0" borderId="0" xfId="1" applyNumberFormat="1" applyFont="1" applyBorder="1" applyAlignment="1">
      <alignment horizontal="center" vertical="center"/>
    </xf>
    <xf numFmtId="176" fontId="9" fillId="0" borderId="0" xfId="1" applyNumberFormat="1" applyFont="1" applyBorder="1" applyAlignment="1">
      <alignment horizontal="center" vertical="center"/>
    </xf>
    <xf numFmtId="178" fontId="9" fillId="2" borderId="39" xfId="0" applyNumberFormat="1" applyFont="1" applyFill="1" applyBorder="1" applyAlignment="1" applyProtection="1">
      <alignment horizontal="center" vertical="center"/>
    </xf>
    <xf numFmtId="0" fontId="24" fillId="0" borderId="41" xfId="0" applyNumberFormat="1" applyFont="1" applyFill="1" applyBorder="1" applyAlignment="1" applyProtection="1">
      <alignment horizontal="center" vertical="center"/>
    </xf>
    <xf numFmtId="177" fontId="8" fillId="0" borderId="42" xfId="0" quotePrefix="1" applyNumberFormat="1" applyFont="1" applyBorder="1" applyAlignment="1">
      <alignment horizontal="center" vertical="center" shrinkToFit="1"/>
    </xf>
    <xf numFmtId="178" fontId="9" fillId="0" borderId="42" xfId="0" applyNumberFormat="1" applyFont="1" applyFill="1" applyBorder="1" applyAlignment="1" applyProtection="1">
      <alignment horizontal="center" vertical="center"/>
    </xf>
    <xf numFmtId="0" fontId="8" fillId="2" borderId="12" xfId="0" applyNumberFormat="1" applyFont="1" applyFill="1" applyBorder="1" applyAlignment="1" applyProtection="1">
      <alignment horizontal="center" vertical="center"/>
    </xf>
    <xf numFmtId="49" fontId="8" fillId="2" borderId="13" xfId="0" applyNumberFormat="1" applyFont="1" applyFill="1" applyBorder="1" applyAlignment="1" applyProtection="1">
      <alignment horizontal="center" vertical="center"/>
    </xf>
    <xf numFmtId="49" fontId="8" fillId="2" borderId="14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0" fillId="0" borderId="25" xfId="0" applyNumberFormat="1" applyFont="1" applyFill="1" applyBorder="1" applyAlignment="1" applyProtection="1">
      <alignment horizontal="center" vertical="center"/>
    </xf>
    <xf numFmtId="0" fontId="0" fillId="0" borderId="26" xfId="0" quotePrefix="1" applyNumberFormat="1" applyFont="1" applyFill="1" applyBorder="1" applyAlignment="1" applyProtection="1">
      <alignment horizontal="center" vertical="center"/>
    </xf>
    <xf numFmtId="0" fontId="0" fillId="0" borderId="26" xfId="0" applyNumberFormat="1" applyFont="1" applyFill="1" applyBorder="1" applyAlignment="1" applyProtection="1">
      <alignment horizontal="center" vertical="center"/>
    </xf>
    <xf numFmtId="0" fontId="0" fillId="0" borderId="26" xfId="0" quotePrefix="1" applyNumberFormat="1" applyFont="1" applyFill="1" applyBorder="1" applyAlignment="1" applyProtection="1">
      <alignment horizontal="left" vertical="center"/>
    </xf>
    <xf numFmtId="0" fontId="0" fillId="0" borderId="27" xfId="0" applyNumberFormat="1" applyFont="1" applyFill="1" applyBorder="1" applyAlignment="1" applyProtection="1">
      <alignment horizontal="center" vertical="center"/>
    </xf>
    <xf numFmtId="0" fontId="9" fillId="0" borderId="26" xfId="0" quotePrefix="1" applyNumberFormat="1" applyFont="1" applyFill="1" applyBorder="1" applyAlignment="1" applyProtection="1">
      <alignment horizontal="center" vertical="center"/>
    </xf>
    <xf numFmtId="0" fontId="0" fillId="0" borderId="29" xfId="0" applyNumberFormat="1" applyFont="1" applyFill="1" applyBorder="1" applyAlignment="1" applyProtection="1"/>
    <xf numFmtId="0" fontId="0" fillId="0" borderId="30" xfId="0" quotePrefix="1" applyNumberFormat="1" applyFont="1" applyFill="1" applyBorder="1" applyAlignment="1" applyProtection="1">
      <alignment horizontal="center" vertical="center"/>
    </xf>
    <xf numFmtId="0" fontId="0" fillId="0" borderId="30" xfId="0" applyNumberFormat="1" applyFont="1" applyFill="1" applyBorder="1" applyAlignment="1" applyProtection="1">
      <alignment horizontal="center" vertical="center"/>
    </xf>
    <xf numFmtId="0" fontId="0" fillId="0" borderId="30" xfId="0" quotePrefix="1" applyNumberFormat="1" applyFont="1" applyFill="1" applyBorder="1" applyAlignment="1" applyProtection="1">
      <alignment horizontal="left" vertical="center"/>
    </xf>
    <xf numFmtId="0" fontId="0" fillId="0" borderId="30" xfId="0" applyNumberFormat="1" applyFont="1" applyFill="1" applyBorder="1" applyAlignment="1" applyProtection="1">
      <alignment vertical="center"/>
    </xf>
    <xf numFmtId="0" fontId="0" fillId="0" borderId="30" xfId="0" applyNumberFormat="1" applyFont="1" applyFill="1" applyBorder="1" applyAlignment="1" applyProtection="1"/>
    <xf numFmtId="0" fontId="0" fillId="0" borderId="31" xfId="0" applyNumberFormat="1" applyFont="1" applyFill="1" applyBorder="1" applyAlignment="1" applyProtection="1"/>
    <xf numFmtId="0" fontId="9" fillId="0" borderId="30" xfId="0" quotePrefix="1" applyNumberFormat="1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20" fillId="0" borderId="30" xfId="0" quotePrefix="1" applyFont="1" applyFill="1" applyBorder="1" applyAlignment="1">
      <alignment horizontal="center" vertical="center"/>
    </xf>
    <xf numFmtId="41" fontId="9" fillId="0" borderId="42" xfId="1" applyFont="1" applyFill="1" applyBorder="1" applyAlignment="1" applyProtection="1">
      <alignment horizontal="center" vertical="center"/>
    </xf>
    <xf numFmtId="177" fontId="26" fillId="0" borderId="28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shrinkToFi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0" xfId="0" quotePrefix="1" applyFont="1" applyFill="1" applyBorder="1" applyAlignment="1">
      <alignment horizontal="center" vertical="center" wrapText="1"/>
    </xf>
    <xf numFmtId="176" fontId="3" fillId="0" borderId="30" xfId="1" applyNumberFormat="1" applyFont="1" applyFill="1" applyBorder="1" applyAlignment="1">
      <alignment horizontal="center" vertical="center"/>
    </xf>
    <xf numFmtId="41" fontId="3" fillId="0" borderId="30" xfId="1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49" fontId="8" fillId="4" borderId="43" xfId="0" applyNumberFormat="1" applyFont="1" applyFill="1" applyBorder="1" applyAlignment="1" applyProtection="1">
      <alignment horizontal="center" vertical="center"/>
    </xf>
    <xf numFmtId="0" fontId="8" fillId="4" borderId="44" xfId="0" applyNumberFormat="1" applyFont="1" applyFill="1" applyBorder="1" applyAlignment="1" applyProtection="1">
      <alignment horizontal="center" vertical="center"/>
    </xf>
    <xf numFmtId="49" fontId="8" fillId="4" borderId="45" xfId="0" applyNumberFormat="1" applyFont="1" applyFill="1" applyBorder="1" applyAlignment="1" applyProtection="1">
      <alignment horizontal="center" vertical="center"/>
    </xf>
    <xf numFmtId="0" fontId="8" fillId="4" borderId="46" xfId="0" applyNumberFormat="1" applyFont="1" applyFill="1" applyBorder="1" applyAlignment="1" applyProtection="1">
      <alignment horizontal="center" vertical="center"/>
    </xf>
    <xf numFmtId="49" fontId="8" fillId="4" borderId="47" xfId="0" applyNumberFormat="1" applyFont="1" applyFill="1" applyBorder="1" applyAlignment="1" applyProtection="1">
      <alignment horizontal="center" vertical="center"/>
    </xf>
    <xf numFmtId="49" fontId="8" fillId="4" borderId="48" xfId="0" applyNumberFormat="1" applyFont="1" applyFill="1" applyBorder="1" applyAlignment="1" applyProtection="1">
      <alignment horizontal="center" vertical="center"/>
    </xf>
    <xf numFmtId="0" fontId="8" fillId="4" borderId="49" xfId="0" applyNumberFormat="1" applyFont="1" applyFill="1" applyBorder="1" applyAlignment="1" applyProtection="1">
      <alignment horizontal="center" vertical="center"/>
    </xf>
    <xf numFmtId="49" fontId="8" fillId="4" borderId="50" xfId="0" applyNumberFormat="1" applyFont="1" applyFill="1" applyBorder="1" applyAlignment="1" applyProtection="1">
      <alignment horizontal="center" vertical="center"/>
    </xf>
    <xf numFmtId="49" fontId="8" fillId="4" borderId="51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shrinkToFit="1"/>
    </xf>
    <xf numFmtId="49" fontId="8" fillId="2" borderId="13" xfId="0" applyNumberFormat="1" applyFont="1" applyFill="1" applyBorder="1" applyAlignment="1" applyProtection="1">
      <alignment horizontal="center" vertical="center" shrinkToFit="1"/>
    </xf>
    <xf numFmtId="49" fontId="8" fillId="4" borderId="50" xfId="0" applyNumberFormat="1" applyFont="1" applyFill="1" applyBorder="1" applyAlignment="1" applyProtection="1">
      <alignment horizontal="center" vertical="center" shrinkToFit="1"/>
    </xf>
    <xf numFmtId="49" fontId="8" fillId="4" borderId="43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41" fontId="8" fillId="4" borderId="50" xfId="1" applyFont="1" applyFill="1" applyBorder="1" applyAlignment="1" applyProtection="1">
      <alignment horizontal="center" vertical="center"/>
    </xf>
    <xf numFmtId="41" fontId="8" fillId="4" borderId="43" xfId="1" applyFont="1" applyFill="1" applyBorder="1" applyAlignment="1" applyProtection="1">
      <alignment horizontal="center" vertical="center"/>
    </xf>
    <xf numFmtId="0" fontId="20" fillId="3" borderId="13" xfId="0" applyFont="1" applyFill="1" applyBorder="1" applyAlignment="1">
      <alignment horizontal="center" vertical="center" shrinkToFit="1"/>
    </xf>
    <xf numFmtId="0" fontId="20" fillId="0" borderId="30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24" fillId="0" borderId="43" xfId="11" applyFont="1" applyFill="1" applyBorder="1" applyAlignment="1">
      <alignment horizontal="center" vertical="center" shrinkToFit="1"/>
    </xf>
    <xf numFmtId="180" fontId="8" fillId="0" borderId="43" xfId="12" applyNumberFormat="1" applyFont="1" applyFill="1" applyBorder="1" applyAlignment="1">
      <alignment vertical="center" wrapText="1"/>
    </xf>
    <xf numFmtId="38" fontId="24" fillId="0" borderId="43" xfId="2" applyNumberFormat="1" applyFont="1" applyFill="1" applyBorder="1" applyAlignment="1">
      <alignment horizontal="center" vertical="center"/>
    </xf>
    <xf numFmtId="178" fontId="24" fillId="0" borderId="43" xfId="0" applyNumberFormat="1" applyFont="1" applyFill="1" applyBorder="1" applyAlignment="1">
      <alignment horizontal="center" vertical="center"/>
    </xf>
    <xf numFmtId="177" fontId="8" fillId="0" borderId="43" xfId="0" applyNumberFormat="1" applyFont="1" applyFill="1" applyBorder="1" applyAlignment="1">
      <alignment horizontal="center" vertical="center"/>
    </xf>
    <xf numFmtId="178" fontId="8" fillId="0" borderId="43" xfId="0" applyNumberFormat="1" applyFont="1" applyFill="1" applyBorder="1" applyAlignment="1">
      <alignment horizontal="center" vertical="center"/>
    </xf>
    <xf numFmtId="177" fontId="8" fillId="0" borderId="44" xfId="0" applyNumberFormat="1" applyFont="1" applyFill="1" applyBorder="1" applyAlignment="1">
      <alignment horizontal="left" vertical="center" shrinkToFit="1"/>
    </xf>
    <xf numFmtId="177" fontId="8" fillId="0" borderId="45" xfId="0" applyNumberFormat="1" applyFont="1" applyFill="1" applyBorder="1" applyAlignment="1">
      <alignment horizontal="left" vertical="center" shrinkToFit="1"/>
    </xf>
    <xf numFmtId="0" fontId="25" fillId="0" borderId="45" xfId="0" applyFont="1" applyFill="1" applyBorder="1" applyAlignment="1">
      <alignment horizontal="left" vertical="center"/>
    </xf>
    <xf numFmtId="177" fontId="8" fillId="0" borderId="45" xfId="0" applyNumberFormat="1" applyFont="1" applyFill="1" applyBorder="1" applyAlignment="1">
      <alignment horizontal="center" vertical="center" shrinkToFit="1"/>
    </xf>
    <xf numFmtId="177" fontId="8" fillId="0" borderId="44" xfId="0" applyNumberFormat="1" applyFont="1" applyFill="1" applyBorder="1" applyAlignment="1">
      <alignment horizontal="left" vertical="center" wrapText="1" shrinkToFit="1"/>
    </xf>
    <xf numFmtId="177" fontId="8" fillId="0" borderId="46" xfId="0" applyNumberFormat="1" applyFont="1" applyFill="1" applyBorder="1" applyAlignment="1">
      <alignment horizontal="left" vertical="center" shrinkToFit="1"/>
    </xf>
    <xf numFmtId="0" fontId="24" fillId="0" borderId="47" xfId="11" applyFont="1" applyFill="1" applyBorder="1" applyAlignment="1">
      <alignment horizontal="center" vertical="center" shrinkToFit="1"/>
    </xf>
    <xf numFmtId="180" fontId="8" fillId="0" borderId="47" xfId="12" applyNumberFormat="1" applyFont="1" applyFill="1" applyBorder="1" applyAlignment="1">
      <alignment vertical="center" wrapText="1"/>
    </xf>
    <xf numFmtId="178" fontId="24" fillId="0" borderId="47" xfId="0" applyNumberFormat="1" applyFont="1" applyFill="1" applyBorder="1" applyAlignment="1">
      <alignment horizontal="center" vertical="center"/>
    </xf>
    <xf numFmtId="177" fontId="8" fillId="0" borderId="48" xfId="0" applyNumberFormat="1" applyFont="1" applyFill="1" applyBorder="1" applyAlignment="1">
      <alignment horizontal="left" vertical="center" shrinkToFit="1"/>
    </xf>
    <xf numFmtId="177" fontId="8" fillId="0" borderId="49" xfId="0" applyNumberFormat="1" applyFont="1" applyFill="1" applyBorder="1" applyAlignment="1">
      <alignment horizontal="left" vertical="center" shrinkToFit="1"/>
    </xf>
    <xf numFmtId="0" fontId="24" fillId="0" borderId="50" xfId="11" applyFont="1" applyFill="1" applyBorder="1" applyAlignment="1">
      <alignment horizontal="center" vertical="center" shrinkToFit="1"/>
    </xf>
    <xf numFmtId="180" fontId="8" fillId="0" borderId="50" xfId="12" applyNumberFormat="1" applyFont="1" applyFill="1" applyBorder="1" applyAlignment="1">
      <alignment vertical="center" wrapText="1"/>
    </xf>
    <xf numFmtId="38" fontId="24" fillId="0" borderId="50" xfId="2" applyNumberFormat="1" applyFont="1" applyFill="1" applyBorder="1" applyAlignment="1">
      <alignment horizontal="center" vertical="center"/>
    </xf>
    <xf numFmtId="178" fontId="24" fillId="0" borderId="50" xfId="0" applyNumberFormat="1" applyFont="1" applyFill="1" applyBorder="1" applyAlignment="1">
      <alignment horizontal="center" vertical="center"/>
    </xf>
    <xf numFmtId="177" fontId="8" fillId="0" borderId="50" xfId="0" applyNumberFormat="1" applyFont="1" applyFill="1" applyBorder="1" applyAlignment="1">
      <alignment horizontal="center" vertical="center"/>
    </xf>
    <xf numFmtId="177" fontId="8" fillId="0" borderId="51" xfId="0" applyNumberFormat="1" applyFont="1" applyFill="1" applyBorder="1" applyAlignment="1">
      <alignment horizontal="left" vertical="center" shrinkToFit="1"/>
    </xf>
    <xf numFmtId="49" fontId="8" fillId="2" borderId="55" xfId="0" applyNumberFormat="1" applyFont="1" applyFill="1" applyBorder="1" applyAlignment="1" applyProtection="1">
      <alignment horizontal="center" vertical="center"/>
    </xf>
    <xf numFmtId="49" fontId="8" fillId="2" borderId="56" xfId="0" applyNumberFormat="1" applyFont="1" applyFill="1" applyBorder="1" applyAlignment="1" applyProtection="1">
      <alignment horizontal="center" vertical="center"/>
    </xf>
    <xf numFmtId="49" fontId="8" fillId="2" borderId="56" xfId="0" applyNumberFormat="1" applyFont="1" applyFill="1" applyBorder="1" applyAlignment="1" applyProtection="1">
      <alignment horizontal="center" vertical="center" wrapText="1"/>
    </xf>
    <xf numFmtId="49" fontId="8" fillId="2" borderId="57" xfId="0" applyNumberFormat="1" applyFont="1" applyFill="1" applyBorder="1" applyAlignment="1" applyProtection="1">
      <alignment horizontal="center" vertical="center"/>
    </xf>
    <xf numFmtId="178" fontId="8" fillId="0" borderId="47" xfId="0" applyNumberFormat="1" applyFont="1" applyFill="1" applyBorder="1" applyAlignment="1">
      <alignment horizontal="center" vertical="center"/>
    </xf>
    <xf numFmtId="49" fontId="8" fillId="4" borderId="47" xfId="0" applyNumberFormat="1" applyFont="1" applyFill="1" applyBorder="1" applyAlignment="1" applyProtection="1">
      <alignment horizontal="center" vertical="center" shrinkToFit="1"/>
    </xf>
    <xf numFmtId="41" fontId="8" fillId="4" borderId="47" xfId="1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>
      <alignment horizontal="center" vertical="center" shrinkToFit="1"/>
    </xf>
    <xf numFmtId="0" fontId="20" fillId="3" borderId="55" xfId="0" applyFont="1" applyFill="1" applyBorder="1" applyAlignment="1">
      <alignment horizontal="center" vertical="center"/>
    </xf>
    <xf numFmtId="0" fontId="20" fillId="3" borderId="56" xfId="0" applyFont="1" applyFill="1" applyBorder="1" applyAlignment="1">
      <alignment horizontal="center" vertical="center" wrapText="1"/>
    </xf>
    <xf numFmtId="0" fontId="20" fillId="3" borderId="56" xfId="0" applyFont="1" applyFill="1" applyBorder="1" applyAlignment="1">
      <alignment horizontal="center" vertical="center"/>
    </xf>
    <xf numFmtId="179" fontId="20" fillId="3" borderId="56" xfId="0" applyNumberFormat="1" applyFont="1" applyFill="1" applyBorder="1" applyAlignment="1">
      <alignment horizontal="center" vertical="center" wrapText="1"/>
    </xf>
    <xf numFmtId="0" fontId="20" fillId="3" borderId="57" xfId="0" applyFont="1" applyFill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8" xfId="0" quotePrefix="1" applyFont="1" applyFill="1" applyBorder="1" applyAlignment="1">
      <alignment horizontal="center" vertical="center" wrapText="1"/>
    </xf>
    <xf numFmtId="41" fontId="3" fillId="0" borderId="58" xfId="1" applyFont="1" applyBorder="1" applyAlignment="1">
      <alignment vertical="center"/>
    </xf>
    <xf numFmtId="0" fontId="3" fillId="0" borderId="58" xfId="0" applyFont="1" applyBorder="1" applyAlignment="1">
      <alignment horizontal="center" vertical="center" shrinkToFit="1"/>
    </xf>
    <xf numFmtId="0" fontId="3" fillId="0" borderId="60" xfId="0" applyFont="1" applyBorder="1" applyAlignment="1">
      <alignment vertical="center"/>
    </xf>
    <xf numFmtId="177" fontId="8" fillId="0" borderId="61" xfId="0" applyNumberFormat="1" applyFont="1" applyFill="1" applyBorder="1" applyAlignment="1">
      <alignment horizontal="left" vertical="center" shrinkToFit="1"/>
    </xf>
    <xf numFmtId="0" fontId="24" fillId="0" borderId="62" xfId="11" applyFont="1" applyFill="1" applyBorder="1" applyAlignment="1">
      <alignment horizontal="center" vertical="center" shrinkToFit="1"/>
    </xf>
    <xf numFmtId="180" fontId="8" fillId="0" borderId="62" xfId="12" applyNumberFormat="1" applyFont="1" applyFill="1" applyBorder="1" applyAlignment="1">
      <alignment vertical="center" wrapText="1"/>
    </xf>
    <xf numFmtId="178" fontId="8" fillId="0" borderId="62" xfId="0" applyNumberFormat="1" applyFont="1" applyFill="1" applyBorder="1" applyAlignment="1">
      <alignment horizontal="center" vertical="center"/>
    </xf>
    <xf numFmtId="178" fontId="24" fillId="0" borderId="62" xfId="0" applyNumberFormat="1" applyFont="1" applyFill="1" applyBorder="1" applyAlignment="1">
      <alignment horizontal="center" vertical="center"/>
    </xf>
    <xf numFmtId="177" fontId="8" fillId="0" borderId="62" xfId="0" applyNumberFormat="1" applyFont="1" applyFill="1" applyBorder="1" applyAlignment="1">
      <alignment horizontal="center" vertical="center"/>
    </xf>
    <xf numFmtId="177" fontId="8" fillId="0" borderId="63" xfId="0" applyNumberFormat="1" applyFont="1" applyFill="1" applyBorder="1" applyAlignment="1">
      <alignment horizontal="left" vertical="center" shrinkToFi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7" fillId="0" borderId="16" xfId="0" quotePrefix="1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 shrinkToFit="1"/>
    </xf>
    <xf numFmtId="0" fontId="13" fillId="0" borderId="10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shrinkToFit="1"/>
    </xf>
    <xf numFmtId="0" fontId="12" fillId="0" borderId="52" xfId="0" applyFont="1" applyBorder="1" applyAlignment="1">
      <alignment horizontal="justify" vertical="center" wrapText="1"/>
    </xf>
    <xf numFmtId="0" fontId="12" fillId="0" borderId="53" xfId="0" applyFont="1" applyBorder="1" applyAlignment="1">
      <alignment horizontal="justify" vertical="center" wrapText="1"/>
    </xf>
    <xf numFmtId="0" fontId="12" fillId="0" borderId="54" xfId="0" applyFont="1" applyBorder="1" applyAlignment="1">
      <alignment horizontal="justify" vertical="center" wrapText="1"/>
    </xf>
    <xf numFmtId="0" fontId="12" fillId="0" borderId="9" xfId="0" quotePrefix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14" fontId="14" fillId="0" borderId="5" xfId="0" applyNumberFormat="1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 wrapText="1"/>
    </xf>
    <xf numFmtId="9" fontId="14" fillId="0" borderId="6" xfId="0" applyNumberFormat="1" applyFont="1" applyBorder="1" applyAlignment="1">
      <alignment horizontal="center" vertical="center" wrapText="1"/>
    </xf>
    <xf numFmtId="49" fontId="8" fillId="2" borderId="34" xfId="0" applyNumberFormat="1" applyFont="1" applyFill="1" applyBorder="1" applyAlignment="1" applyProtection="1">
      <alignment horizontal="center" vertical="center"/>
    </xf>
    <xf numFmtId="49" fontId="8" fillId="2" borderId="35" xfId="0" applyNumberFormat="1" applyFont="1" applyFill="1" applyBorder="1" applyAlignment="1" applyProtection="1">
      <alignment horizontal="center" vertical="center"/>
    </xf>
    <xf numFmtId="49" fontId="8" fillId="2" borderId="36" xfId="0" applyNumberFormat="1" applyFont="1" applyFill="1" applyBorder="1" applyAlignment="1" applyProtection="1">
      <alignment horizontal="center" vertical="center"/>
    </xf>
    <xf numFmtId="49" fontId="8" fillId="2" borderId="40" xfId="0" applyNumberFormat="1" applyFont="1" applyFill="1" applyBorder="1" applyAlignment="1" applyProtection="1">
      <alignment horizontal="center" vertical="center"/>
    </xf>
    <xf numFmtId="49" fontId="8" fillId="2" borderId="33" xfId="0" applyNumberFormat="1" applyFont="1" applyFill="1" applyBorder="1" applyAlignment="1" applyProtection="1">
      <alignment horizontal="center" vertical="center"/>
    </xf>
    <xf numFmtId="49" fontId="8" fillId="2" borderId="38" xfId="0" applyNumberFormat="1" applyFont="1" applyFill="1" applyBorder="1" applyAlignment="1" applyProtection="1">
      <alignment horizontal="center" vertical="center"/>
    </xf>
    <xf numFmtId="0" fontId="8" fillId="2" borderId="32" xfId="0" applyNumberFormat="1" applyFont="1" applyFill="1" applyBorder="1" applyAlignment="1" applyProtection="1">
      <alignment horizontal="center" vertical="center"/>
    </xf>
    <xf numFmtId="0" fontId="8" fillId="2" borderId="37" xfId="0" applyNumberFormat="1" applyFont="1" applyFill="1" applyBorder="1" applyAlignment="1" applyProtection="1">
      <alignment horizontal="center" vertical="center"/>
    </xf>
    <xf numFmtId="177" fontId="8" fillId="0" borderId="64" xfId="0" applyNumberFormat="1" applyFont="1" applyFill="1" applyBorder="1" applyAlignment="1">
      <alignment horizontal="center" vertical="center"/>
    </xf>
    <xf numFmtId="177" fontId="8" fillId="0" borderId="47" xfId="0" applyNumberFormat="1" applyFont="1" applyFill="1" applyBorder="1" applyAlignment="1">
      <alignment horizontal="center" vertical="center"/>
    </xf>
  </cellXfs>
  <cellStyles count="13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  <cellStyle name="표준 2" xfId="12"/>
    <cellStyle name="표준 2 2" xfId="11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topLeftCell="B1" zoomScale="85" zoomScaleNormal="85" workbookViewId="0">
      <selection activeCell="C17" sqref="C17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37" customWidth="1"/>
    <col min="9" max="9" width="12.44140625" customWidth="1"/>
    <col min="10" max="10" width="8.88671875" style="8"/>
    <col min="11" max="11" width="13.6640625" style="9" bestFit="1" customWidth="1"/>
    <col min="12" max="12" width="6.6640625" style="8" customWidth="1"/>
  </cols>
  <sheetData>
    <row r="1" spans="1:12" ht="26.25" thickBot="1">
      <c r="A1" s="157" t="s">
        <v>67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1:12" ht="24.75" customHeight="1" thickBot="1">
      <c r="A2" s="72" t="s">
        <v>68</v>
      </c>
      <c r="B2" s="73" t="s">
        <v>48</v>
      </c>
      <c r="C2" s="73" t="s">
        <v>69</v>
      </c>
      <c r="D2" s="73" t="s">
        <v>70</v>
      </c>
      <c r="E2" s="73" t="s">
        <v>71</v>
      </c>
      <c r="F2" s="73" t="s">
        <v>72</v>
      </c>
      <c r="G2" s="73" t="s">
        <v>73</v>
      </c>
      <c r="H2" s="73" t="s">
        <v>74</v>
      </c>
      <c r="I2" s="74" t="s">
        <v>49</v>
      </c>
      <c r="J2" s="74" t="s">
        <v>75</v>
      </c>
      <c r="K2" s="74" t="s">
        <v>76</v>
      </c>
      <c r="L2" s="75" t="s">
        <v>1</v>
      </c>
    </row>
    <row r="3" spans="1:12" ht="31.5" customHeight="1" thickTop="1" thickBot="1">
      <c r="A3" s="80" t="s">
        <v>156</v>
      </c>
      <c r="B3" s="81" t="s">
        <v>167</v>
      </c>
      <c r="C3" s="76" t="s">
        <v>160</v>
      </c>
      <c r="D3" s="81"/>
      <c r="E3" s="82"/>
      <c r="F3" s="83"/>
      <c r="G3" s="81"/>
      <c r="H3" s="84"/>
      <c r="I3" s="135"/>
      <c r="J3" s="43"/>
      <c r="K3" s="43"/>
      <c r="L3" s="85"/>
    </row>
  </sheetData>
  <mergeCells count="1">
    <mergeCell ref="A1:L1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C30" sqref="C30"/>
    </sheetView>
  </sheetViews>
  <sheetFormatPr defaultRowHeight="13.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>
      <c r="A1" s="159" t="s">
        <v>94</v>
      </c>
      <c r="B1" s="159"/>
      <c r="C1" s="159"/>
      <c r="D1" s="159"/>
      <c r="E1" s="159"/>
      <c r="F1" s="159"/>
      <c r="G1" s="159"/>
      <c r="H1" s="159"/>
      <c r="I1" s="159"/>
    </row>
    <row r="2" spans="1:9" ht="26.25" thickBot="1">
      <c r="A2" s="160"/>
      <c r="B2" s="160"/>
      <c r="C2" s="38"/>
      <c r="D2" s="38"/>
      <c r="E2" s="38"/>
      <c r="F2" s="38"/>
      <c r="G2" s="38"/>
      <c r="H2" s="38"/>
      <c r="I2" s="47" t="s">
        <v>3</v>
      </c>
    </row>
    <row r="3" spans="1:9" ht="26.25" customHeight="1">
      <c r="A3" s="194" t="s">
        <v>4</v>
      </c>
      <c r="B3" s="192" t="s">
        <v>5</v>
      </c>
      <c r="C3" s="192" t="s">
        <v>77</v>
      </c>
      <c r="D3" s="192" t="s">
        <v>96</v>
      </c>
      <c r="E3" s="188" t="s">
        <v>99</v>
      </c>
      <c r="F3" s="189"/>
      <c r="G3" s="188" t="s">
        <v>100</v>
      </c>
      <c r="H3" s="189"/>
      <c r="I3" s="190" t="s">
        <v>95</v>
      </c>
    </row>
    <row r="4" spans="1:9" ht="28.5" customHeight="1" thickBot="1">
      <c r="A4" s="195"/>
      <c r="B4" s="193"/>
      <c r="C4" s="193"/>
      <c r="D4" s="193"/>
      <c r="E4" s="50" t="s">
        <v>97</v>
      </c>
      <c r="F4" s="50" t="s">
        <v>98</v>
      </c>
      <c r="G4" s="50" t="s">
        <v>97</v>
      </c>
      <c r="H4" s="50" t="s">
        <v>98</v>
      </c>
      <c r="I4" s="191"/>
    </row>
    <row r="5" spans="1:9" ht="28.5" customHeight="1" thickTop="1" thickBot="1">
      <c r="A5" s="51"/>
      <c r="B5" s="52" t="s">
        <v>106</v>
      </c>
      <c r="C5" s="53"/>
      <c r="D5" s="53"/>
      <c r="E5" s="77"/>
      <c r="F5" s="53"/>
      <c r="G5" s="77"/>
      <c r="H5" s="53"/>
      <c r="I5" s="78"/>
    </row>
    <row r="6" spans="1:9">
      <c r="C6" s="48"/>
      <c r="D6" s="48"/>
      <c r="E6" s="48"/>
      <c r="F6" s="48"/>
      <c r="G6" s="48"/>
      <c r="H6" s="48"/>
      <c r="I6" s="49"/>
    </row>
    <row r="7" spans="1:9">
      <c r="A7" s="2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="90" zoomScaleNormal="90" workbookViewId="0">
      <selection activeCell="C7" sqref="C7"/>
    </sheetView>
  </sheetViews>
  <sheetFormatPr defaultRowHeight="13.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9" width="12.44140625" customWidth="1"/>
    <col min="10" max="10" width="8.88671875" style="8"/>
    <col min="11" max="11" width="11.6640625" style="9" customWidth="1"/>
    <col min="12" max="12" width="6.6640625" style="8" customWidth="1"/>
  </cols>
  <sheetData>
    <row r="1" spans="1:9" ht="26.25" thickBot="1">
      <c r="A1" s="157" t="s">
        <v>85</v>
      </c>
      <c r="B1" s="157"/>
      <c r="C1" s="157"/>
      <c r="D1" s="157"/>
      <c r="E1" s="157"/>
      <c r="F1" s="157"/>
      <c r="G1" s="157"/>
      <c r="H1" s="157"/>
      <c r="I1" s="157"/>
    </row>
    <row r="2" spans="1:9" ht="24.75" thickBot="1">
      <c r="A2" s="136" t="s">
        <v>47</v>
      </c>
      <c r="B2" s="137" t="s">
        <v>48</v>
      </c>
      <c r="C2" s="138" t="s">
        <v>64</v>
      </c>
      <c r="D2" s="138" t="s">
        <v>0</v>
      </c>
      <c r="E2" s="139" t="s">
        <v>65</v>
      </c>
      <c r="F2" s="138" t="s">
        <v>49</v>
      </c>
      <c r="G2" s="138" t="s">
        <v>50</v>
      </c>
      <c r="H2" s="138" t="s">
        <v>51</v>
      </c>
      <c r="I2" s="140" t="s">
        <v>1</v>
      </c>
    </row>
    <row r="3" spans="1:9" ht="25.5" customHeight="1" thickTop="1" thickBot="1">
      <c r="A3" s="141" t="s">
        <v>156</v>
      </c>
      <c r="B3" s="142" t="s">
        <v>168</v>
      </c>
      <c r="C3" s="143" t="s">
        <v>187</v>
      </c>
      <c r="D3" s="142"/>
      <c r="E3" s="144"/>
      <c r="F3" s="145"/>
      <c r="G3" s="142"/>
      <c r="H3" s="142"/>
      <c r="I3" s="146"/>
    </row>
  </sheetData>
  <mergeCells count="1">
    <mergeCell ref="A1:I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90" zoomScaleNormal="90" workbookViewId="0">
      <selection activeCell="I6" sqref="I6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104"/>
    <col min="11" max="11" width="11.6640625" style="9" customWidth="1"/>
    <col min="12" max="12" width="11.33203125" style="8" bestFit="1" customWidth="1"/>
  </cols>
  <sheetData>
    <row r="1" spans="1:13" ht="26.25" thickBot="1">
      <c r="A1" s="158" t="s">
        <v>91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</row>
    <row r="2" spans="1:13" ht="27" customHeight="1" thickBot="1">
      <c r="A2" s="21" t="s">
        <v>47</v>
      </c>
      <c r="B2" s="22" t="s">
        <v>48</v>
      </c>
      <c r="C2" s="23" t="s">
        <v>90</v>
      </c>
      <c r="D2" s="23" t="s">
        <v>89</v>
      </c>
      <c r="E2" s="23" t="s">
        <v>0</v>
      </c>
      <c r="F2" s="22" t="s">
        <v>101</v>
      </c>
      <c r="G2" s="22" t="s">
        <v>88</v>
      </c>
      <c r="H2" s="22" t="s">
        <v>87</v>
      </c>
      <c r="I2" s="22" t="s">
        <v>86</v>
      </c>
      <c r="J2" s="102" t="s">
        <v>49</v>
      </c>
      <c r="K2" s="23" t="s">
        <v>50</v>
      </c>
      <c r="L2" s="23" t="s">
        <v>51</v>
      </c>
      <c r="M2" s="24" t="s">
        <v>1</v>
      </c>
    </row>
    <row r="3" spans="1:13" ht="27" customHeight="1" thickTop="1" thickBot="1">
      <c r="A3" s="40">
        <v>2020</v>
      </c>
      <c r="B3" s="41" t="s">
        <v>167</v>
      </c>
      <c r="C3" s="76" t="s">
        <v>169</v>
      </c>
      <c r="D3" s="43" t="s">
        <v>170</v>
      </c>
      <c r="E3" s="43" t="s">
        <v>171</v>
      </c>
      <c r="F3" s="44">
        <v>5000</v>
      </c>
      <c r="G3" s="44">
        <v>0</v>
      </c>
      <c r="H3" s="44">
        <v>0</v>
      </c>
      <c r="I3" s="44">
        <v>5000</v>
      </c>
      <c r="J3" s="103" t="s">
        <v>172</v>
      </c>
      <c r="K3" s="42" t="s">
        <v>173</v>
      </c>
      <c r="L3" s="42" t="s">
        <v>174</v>
      </c>
      <c r="M3" s="45"/>
    </row>
  </sheetData>
  <mergeCells count="1">
    <mergeCell ref="A1:M1"/>
  </mergeCells>
  <phoneticPr fontId="4" type="noConversion"/>
  <dataValidations count="2"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4" sqref="B4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>
      <c r="A1" s="159" t="s">
        <v>2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spans="1:11" ht="26.25" thickBot="1">
      <c r="A2" s="160"/>
      <c r="B2" s="160"/>
      <c r="C2" s="38"/>
      <c r="D2" s="38"/>
      <c r="E2" s="38"/>
      <c r="F2" s="57"/>
      <c r="G2" s="57"/>
      <c r="H2" s="57"/>
      <c r="I2" s="57"/>
      <c r="J2" s="161" t="s">
        <v>3</v>
      </c>
      <c r="K2" s="161"/>
    </row>
    <row r="3" spans="1:11" ht="22.5" customHeight="1" thickBot="1">
      <c r="A3" s="54" t="s">
        <v>4</v>
      </c>
      <c r="B3" s="55" t="s">
        <v>5</v>
      </c>
      <c r="C3" s="55" t="s">
        <v>0</v>
      </c>
      <c r="D3" s="55" t="s">
        <v>6</v>
      </c>
      <c r="E3" s="55" t="s">
        <v>7</v>
      </c>
      <c r="F3" s="55" t="s">
        <v>8</v>
      </c>
      <c r="G3" s="55" t="s">
        <v>9</v>
      </c>
      <c r="H3" s="55" t="s">
        <v>10</v>
      </c>
      <c r="I3" s="55" t="s">
        <v>11</v>
      </c>
      <c r="J3" s="55" t="s">
        <v>12</v>
      </c>
      <c r="K3" s="56" t="s">
        <v>1</v>
      </c>
    </row>
    <row r="4" spans="1:11" ht="26.25" customHeight="1" thickTop="1" thickBot="1">
      <c r="A4" s="64"/>
      <c r="B4" s="71" t="s">
        <v>105</v>
      </c>
      <c r="C4" s="65"/>
      <c r="D4" s="66"/>
      <c r="E4" s="66"/>
      <c r="F4" s="67"/>
      <c r="G4" s="68"/>
      <c r="H4" s="69"/>
      <c r="I4" s="69"/>
      <c r="J4" s="69"/>
      <c r="K4" s="70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F12" sqref="F12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</cols>
  <sheetData>
    <row r="1" spans="1:11" ht="25.5">
      <c r="A1" s="159" t="s">
        <v>23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spans="1:11" ht="26.25" thickBot="1">
      <c r="A2" s="160"/>
      <c r="B2" s="160"/>
      <c r="C2" s="38"/>
      <c r="D2" s="38"/>
      <c r="E2" s="38"/>
      <c r="F2" s="57"/>
      <c r="G2" s="57"/>
      <c r="H2" s="57"/>
      <c r="I2" s="57"/>
      <c r="J2" s="161" t="s">
        <v>3</v>
      </c>
      <c r="K2" s="161"/>
    </row>
    <row r="3" spans="1:11" ht="22.5" customHeight="1" thickBot="1">
      <c r="A3" s="54" t="s">
        <v>4</v>
      </c>
      <c r="B3" s="55" t="s">
        <v>5</v>
      </c>
      <c r="C3" s="55" t="s">
        <v>0</v>
      </c>
      <c r="D3" s="55" t="s">
        <v>8</v>
      </c>
      <c r="E3" s="55" t="s">
        <v>24</v>
      </c>
      <c r="F3" s="55" t="s">
        <v>20</v>
      </c>
      <c r="G3" s="55" t="s">
        <v>25</v>
      </c>
      <c r="H3" s="55" t="s">
        <v>28</v>
      </c>
      <c r="I3" s="55" t="s">
        <v>26</v>
      </c>
      <c r="J3" s="55" t="s">
        <v>27</v>
      </c>
      <c r="K3" s="56" t="s">
        <v>1</v>
      </c>
    </row>
    <row r="4" spans="1:11" ht="26.25" customHeight="1" thickTop="1" thickBot="1">
      <c r="A4" s="58"/>
      <c r="B4" s="63" t="s">
        <v>104</v>
      </c>
      <c r="C4" s="59"/>
      <c r="D4" s="60"/>
      <c r="E4" s="60"/>
      <c r="F4" s="61"/>
      <c r="G4" s="60"/>
      <c r="H4" s="60"/>
      <c r="I4" s="60"/>
      <c r="J4" s="60"/>
      <c r="K4" s="62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Normal="100" workbookViewId="0">
      <selection activeCell="A4" sqref="A4:A19"/>
    </sheetView>
  </sheetViews>
  <sheetFormatPr defaultRowHeight="13.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>
      <c r="A1" s="159" t="s">
        <v>13</v>
      </c>
      <c r="B1" s="159"/>
      <c r="C1" s="159"/>
      <c r="D1" s="159"/>
      <c r="E1" s="159"/>
      <c r="F1" s="159"/>
      <c r="G1" s="159"/>
      <c r="H1" s="159"/>
      <c r="I1" s="159"/>
    </row>
    <row r="2" spans="1:9" ht="26.25" thickBot="1">
      <c r="A2" s="46"/>
      <c r="B2" s="46"/>
      <c r="C2" s="38"/>
      <c r="D2" s="38"/>
      <c r="E2" s="38"/>
      <c r="F2" s="57"/>
      <c r="G2" s="57"/>
      <c r="H2" s="161" t="s">
        <v>3</v>
      </c>
      <c r="I2" s="161"/>
    </row>
    <row r="3" spans="1:9" ht="29.25" customHeight="1" thickBot="1">
      <c r="A3" s="128" t="s">
        <v>5</v>
      </c>
      <c r="B3" s="129" t="s">
        <v>30</v>
      </c>
      <c r="C3" s="129" t="s">
        <v>14</v>
      </c>
      <c r="D3" s="129" t="s">
        <v>15</v>
      </c>
      <c r="E3" s="129" t="s">
        <v>16</v>
      </c>
      <c r="F3" s="129" t="s">
        <v>17</v>
      </c>
      <c r="G3" s="130" t="s">
        <v>66</v>
      </c>
      <c r="H3" s="129" t="s">
        <v>29</v>
      </c>
      <c r="I3" s="131" t="s">
        <v>18</v>
      </c>
    </row>
    <row r="4" spans="1:9" ht="29.25" customHeight="1" thickTop="1">
      <c r="A4" s="121" t="s">
        <v>122</v>
      </c>
      <c r="B4" s="122" t="s">
        <v>124</v>
      </c>
      <c r="C4" s="123">
        <v>6895680</v>
      </c>
      <c r="D4" s="124" t="s">
        <v>129</v>
      </c>
      <c r="E4" s="125" t="s">
        <v>125</v>
      </c>
      <c r="F4" s="126" t="s">
        <v>127</v>
      </c>
      <c r="G4" s="126" t="s">
        <v>189</v>
      </c>
      <c r="H4" s="126" t="s">
        <v>191</v>
      </c>
      <c r="I4" s="127"/>
    </row>
    <row r="5" spans="1:9" ht="29.25" customHeight="1">
      <c r="A5" s="111" t="s">
        <v>123</v>
      </c>
      <c r="B5" s="105" t="s">
        <v>124</v>
      </c>
      <c r="C5" s="106">
        <v>3000000</v>
      </c>
      <c r="D5" s="107" t="s">
        <v>130</v>
      </c>
      <c r="E5" s="108" t="s">
        <v>126</v>
      </c>
      <c r="F5" s="109" t="s">
        <v>128</v>
      </c>
      <c r="G5" s="126" t="s">
        <v>188</v>
      </c>
      <c r="H5" s="126" t="s">
        <v>190</v>
      </c>
      <c r="I5" s="112"/>
    </row>
    <row r="6" spans="1:9" ht="29.25" customHeight="1">
      <c r="A6" s="111" t="s">
        <v>121</v>
      </c>
      <c r="B6" s="105" t="s">
        <v>120</v>
      </c>
      <c r="C6" s="106">
        <v>2160000</v>
      </c>
      <c r="D6" s="107" t="s">
        <v>131</v>
      </c>
      <c r="E6" s="108" t="s">
        <v>126</v>
      </c>
      <c r="F6" s="109" t="s">
        <v>128</v>
      </c>
      <c r="G6" s="126" t="s">
        <v>188</v>
      </c>
      <c r="H6" s="126" t="s">
        <v>190</v>
      </c>
      <c r="I6" s="112"/>
    </row>
    <row r="7" spans="1:9" ht="29.25" customHeight="1">
      <c r="A7" s="111" t="s">
        <v>102</v>
      </c>
      <c r="B7" s="105" t="s">
        <v>108</v>
      </c>
      <c r="C7" s="106">
        <f>(38500*12)+(242000*12)</f>
        <v>3366000</v>
      </c>
      <c r="D7" s="107" t="s">
        <v>131</v>
      </c>
      <c r="E7" s="108" t="s">
        <v>126</v>
      </c>
      <c r="F7" s="109" t="s">
        <v>128</v>
      </c>
      <c r="G7" s="126" t="s">
        <v>188</v>
      </c>
      <c r="H7" s="126" t="s">
        <v>190</v>
      </c>
      <c r="I7" s="112"/>
    </row>
    <row r="8" spans="1:9" ht="29.25" customHeight="1">
      <c r="A8" s="111" t="s">
        <v>107</v>
      </c>
      <c r="B8" s="105" t="s">
        <v>109</v>
      </c>
      <c r="C8" s="106">
        <v>3234000</v>
      </c>
      <c r="D8" s="107" t="s">
        <v>131</v>
      </c>
      <c r="E8" s="108" t="s">
        <v>126</v>
      </c>
      <c r="F8" s="109" t="s">
        <v>128</v>
      </c>
      <c r="G8" s="126" t="s">
        <v>188</v>
      </c>
      <c r="H8" s="126" t="s">
        <v>190</v>
      </c>
      <c r="I8" s="112"/>
    </row>
    <row r="9" spans="1:9" ht="29.25" customHeight="1">
      <c r="A9" s="111" t="s">
        <v>117</v>
      </c>
      <c r="B9" s="105" t="s">
        <v>110</v>
      </c>
      <c r="C9" s="106">
        <v>10576440</v>
      </c>
      <c r="D9" s="107" t="s">
        <v>131</v>
      </c>
      <c r="E9" s="108" t="s">
        <v>126</v>
      </c>
      <c r="F9" s="109" t="s">
        <v>128</v>
      </c>
      <c r="G9" s="126" t="s">
        <v>188</v>
      </c>
      <c r="H9" s="126" t="s">
        <v>190</v>
      </c>
      <c r="I9" s="112"/>
    </row>
    <row r="10" spans="1:9" ht="29.25" customHeight="1">
      <c r="A10" s="111" t="s">
        <v>118</v>
      </c>
      <c r="B10" s="105" t="s">
        <v>111</v>
      </c>
      <c r="C10" s="106">
        <v>1620000</v>
      </c>
      <c r="D10" s="107" t="s">
        <v>132</v>
      </c>
      <c r="E10" s="108" t="s">
        <v>126</v>
      </c>
      <c r="F10" s="109" t="s">
        <v>128</v>
      </c>
      <c r="G10" s="126" t="s">
        <v>188</v>
      </c>
      <c r="H10" s="126" t="s">
        <v>190</v>
      </c>
      <c r="I10" s="113"/>
    </row>
    <row r="11" spans="1:9" ht="29.25" customHeight="1">
      <c r="A11" s="111" t="s">
        <v>112</v>
      </c>
      <c r="B11" s="105" t="s">
        <v>113</v>
      </c>
      <c r="C11" s="106">
        <f>4300*6780</f>
        <v>29154000</v>
      </c>
      <c r="D11" s="107" t="s">
        <v>133</v>
      </c>
      <c r="E11" s="108" t="s">
        <v>126</v>
      </c>
      <c r="F11" s="109" t="s">
        <v>128</v>
      </c>
      <c r="G11" s="109" t="s">
        <v>158</v>
      </c>
      <c r="H11" s="109" t="s">
        <v>158</v>
      </c>
      <c r="I11" s="114" t="s">
        <v>159</v>
      </c>
    </row>
    <row r="12" spans="1:9" ht="29.25" customHeight="1">
      <c r="A12" s="115" t="s">
        <v>103</v>
      </c>
      <c r="B12" s="105" t="s">
        <v>119</v>
      </c>
      <c r="C12" s="106">
        <v>276565750</v>
      </c>
      <c r="D12" s="110" t="s">
        <v>134</v>
      </c>
      <c r="E12" s="108" t="s">
        <v>126</v>
      </c>
      <c r="F12" s="109" t="s">
        <v>128</v>
      </c>
      <c r="G12" s="126" t="s">
        <v>188</v>
      </c>
      <c r="H12" s="126" t="s">
        <v>190</v>
      </c>
      <c r="I12" s="112"/>
    </row>
    <row r="13" spans="1:9" ht="29.25" customHeight="1">
      <c r="A13" s="111" t="s">
        <v>114</v>
      </c>
      <c r="B13" s="105" t="s">
        <v>115</v>
      </c>
      <c r="C13" s="106">
        <f>48000*226</f>
        <v>10848000</v>
      </c>
      <c r="D13" s="107" t="s">
        <v>133</v>
      </c>
      <c r="E13" s="108" t="s">
        <v>126</v>
      </c>
      <c r="F13" s="109" t="s">
        <v>128</v>
      </c>
      <c r="G13" s="109" t="s">
        <v>158</v>
      </c>
      <c r="H13" s="109" t="s">
        <v>158</v>
      </c>
      <c r="I13" s="114" t="s">
        <v>159</v>
      </c>
    </row>
    <row r="14" spans="1:9" ht="29.25" customHeight="1">
      <c r="A14" s="147" t="s">
        <v>116</v>
      </c>
      <c r="B14" s="148" t="s">
        <v>111</v>
      </c>
      <c r="C14" s="149">
        <f>135000*2*12</f>
        <v>3240000</v>
      </c>
      <c r="D14" s="150" t="s">
        <v>135</v>
      </c>
      <c r="E14" s="151" t="s">
        <v>126</v>
      </c>
      <c r="F14" s="152" t="s">
        <v>128</v>
      </c>
      <c r="G14" s="126" t="s">
        <v>188</v>
      </c>
      <c r="H14" s="126" t="s">
        <v>190</v>
      </c>
      <c r="I14" s="153"/>
    </row>
    <row r="15" spans="1:9" ht="29.25" customHeight="1">
      <c r="A15" s="147" t="s">
        <v>216</v>
      </c>
      <c r="B15" s="148" t="s">
        <v>120</v>
      </c>
      <c r="C15" s="149">
        <v>1650000</v>
      </c>
      <c r="D15" s="150" t="s">
        <v>217</v>
      </c>
      <c r="E15" s="151" t="s">
        <v>218</v>
      </c>
      <c r="F15" s="152" t="s">
        <v>219</v>
      </c>
      <c r="G15" s="196" t="s">
        <v>220</v>
      </c>
      <c r="H15" s="196" t="s">
        <v>220</v>
      </c>
      <c r="I15" s="153"/>
    </row>
    <row r="16" spans="1:9" ht="29.25" customHeight="1">
      <c r="A16" s="111" t="s">
        <v>221</v>
      </c>
      <c r="B16" s="105"/>
      <c r="C16" s="106">
        <v>392414000</v>
      </c>
      <c r="D16" s="110" t="s">
        <v>233</v>
      </c>
      <c r="E16" s="108" t="s">
        <v>234</v>
      </c>
      <c r="F16" s="109" t="s">
        <v>235</v>
      </c>
      <c r="G16" s="109" t="s">
        <v>236</v>
      </c>
      <c r="H16" s="109" t="s">
        <v>236</v>
      </c>
      <c r="I16" s="112"/>
    </row>
    <row r="17" spans="1:9" ht="29.25" customHeight="1">
      <c r="A17" s="111" t="s">
        <v>223</v>
      </c>
      <c r="B17" s="105" t="s">
        <v>226</v>
      </c>
      <c r="C17" s="106">
        <v>1469100</v>
      </c>
      <c r="D17" s="110" t="s">
        <v>241</v>
      </c>
      <c r="E17" s="108" t="s">
        <v>242</v>
      </c>
      <c r="F17" s="109" t="s">
        <v>244</v>
      </c>
      <c r="G17" s="109" t="s">
        <v>229</v>
      </c>
      <c r="H17" s="109" t="s">
        <v>229</v>
      </c>
      <c r="I17" s="112"/>
    </row>
    <row r="18" spans="1:9" ht="29.25" customHeight="1">
      <c r="A18" s="111" t="s">
        <v>224</v>
      </c>
      <c r="B18" s="105" t="s">
        <v>227</v>
      </c>
      <c r="C18" s="106">
        <v>1500000</v>
      </c>
      <c r="D18" s="110" t="s">
        <v>241</v>
      </c>
      <c r="E18" s="108" t="s">
        <v>243</v>
      </c>
      <c r="F18" s="109" t="s">
        <v>235</v>
      </c>
      <c r="G18" s="109" t="s">
        <v>230</v>
      </c>
      <c r="H18" s="109" t="s">
        <v>230</v>
      </c>
      <c r="I18" s="112"/>
    </row>
    <row r="19" spans="1:9" ht="29.25" customHeight="1" thickBot="1">
      <c r="A19" s="116" t="s">
        <v>225</v>
      </c>
      <c r="B19" s="117" t="s">
        <v>228</v>
      </c>
      <c r="C19" s="118">
        <v>2800000</v>
      </c>
      <c r="D19" s="132" t="s">
        <v>242</v>
      </c>
      <c r="E19" s="119" t="s">
        <v>243</v>
      </c>
      <c r="F19" s="197" t="s">
        <v>235</v>
      </c>
      <c r="G19" s="119" t="s">
        <v>230</v>
      </c>
      <c r="H19" s="119" t="s">
        <v>230</v>
      </c>
      <c r="I19" s="120"/>
    </row>
  </sheetData>
  <mergeCells count="2">
    <mergeCell ref="A1:I1"/>
    <mergeCell ref="H2:I2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topLeftCell="A3" zoomScaleNormal="100" workbookViewId="0">
      <selection activeCell="F10" sqref="F10"/>
    </sheetView>
  </sheetViews>
  <sheetFormatPr defaultRowHeight="13.5"/>
  <cols>
    <col min="1" max="1" width="15.109375" style="2" bestFit="1" customWidth="1"/>
    <col min="2" max="2" width="31.5546875" style="99" customWidth="1"/>
    <col min="3" max="3" width="11.77734375" style="99" customWidth="1"/>
    <col min="4" max="7" width="9.5546875" style="2" customWidth="1"/>
    <col min="8" max="8" width="10.77734375" style="2" bestFit="1" customWidth="1"/>
    <col min="9" max="9" width="16.109375" style="6" customWidth="1"/>
  </cols>
  <sheetData>
    <row r="1" spans="1:9" ht="25.5">
      <c r="A1" s="159" t="s">
        <v>19</v>
      </c>
      <c r="B1" s="159"/>
      <c r="C1" s="159"/>
      <c r="D1" s="159"/>
      <c r="E1" s="159"/>
      <c r="F1" s="159"/>
      <c r="G1" s="159"/>
      <c r="H1" s="159"/>
      <c r="I1" s="159"/>
    </row>
    <row r="2" spans="1:9" ht="26.25" thickBot="1">
      <c r="A2" s="160"/>
      <c r="B2" s="160"/>
      <c r="C2" s="95"/>
      <c r="D2" s="38"/>
      <c r="E2" s="38"/>
      <c r="F2" s="38"/>
      <c r="G2" s="38"/>
      <c r="H2" s="38"/>
      <c r="I2" s="47" t="s">
        <v>82</v>
      </c>
    </row>
    <row r="3" spans="1:9" ht="26.25" customHeight="1" thickBot="1">
      <c r="A3" s="54" t="s">
        <v>4</v>
      </c>
      <c r="B3" s="96" t="s">
        <v>5</v>
      </c>
      <c r="C3" s="96" t="s">
        <v>77</v>
      </c>
      <c r="D3" s="55" t="s">
        <v>78</v>
      </c>
      <c r="E3" s="55" t="s">
        <v>83</v>
      </c>
      <c r="F3" s="55" t="s">
        <v>79</v>
      </c>
      <c r="G3" s="55" t="s">
        <v>80</v>
      </c>
      <c r="H3" s="55" t="s">
        <v>81</v>
      </c>
      <c r="I3" s="56" t="s">
        <v>92</v>
      </c>
    </row>
    <row r="4" spans="1:9" ht="26.25" customHeight="1" thickTop="1">
      <c r="A4" s="92" t="s">
        <v>137</v>
      </c>
      <c r="B4" s="97" t="s">
        <v>138</v>
      </c>
      <c r="C4" s="97" t="s">
        <v>149</v>
      </c>
      <c r="D4" s="100">
        <v>6895680</v>
      </c>
      <c r="E4" s="93"/>
      <c r="F4" s="100">
        <f>D4/12</f>
        <v>574640</v>
      </c>
      <c r="G4" s="93"/>
      <c r="H4" s="100">
        <v>574640</v>
      </c>
      <c r="I4" s="94"/>
    </row>
    <row r="5" spans="1:9" ht="26.25" customHeight="1">
      <c r="A5" s="87" t="s">
        <v>136</v>
      </c>
      <c r="B5" s="98" t="s">
        <v>139</v>
      </c>
      <c r="C5" s="98" t="s">
        <v>149</v>
      </c>
      <c r="D5" s="101">
        <v>3000000</v>
      </c>
      <c r="E5" s="86"/>
      <c r="F5" s="101">
        <f t="shared" ref="F5:F10" si="0">D5/12</f>
        <v>250000</v>
      </c>
      <c r="G5" s="86"/>
      <c r="H5" s="101">
        <v>250000</v>
      </c>
      <c r="I5" s="88"/>
    </row>
    <row r="6" spans="1:9" ht="26.25" customHeight="1">
      <c r="A6" s="87" t="s">
        <v>136</v>
      </c>
      <c r="B6" s="98" t="s">
        <v>140</v>
      </c>
      <c r="C6" s="98" t="s">
        <v>120</v>
      </c>
      <c r="D6" s="101">
        <v>2160000</v>
      </c>
      <c r="E6" s="86"/>
      <c r="F6" s="101">
        <f t="shared" si="0"/>
        <v>180000</v>
      </c>
      <c r="G6" s="86"/>
      <c r="H6" s="101">
        <v>180000</v>
      </c>
      <c r="I6" s="88"/>
    </row>
    <row r="7" spans="1:9" ht="26.25" customHeight="1">
      <c r="A7" s="87" t="s">
        <v>136</v>
      </c>
      <c r="B7" s="98" t="s">
        <v>141</v>
      </c>
      <c r="C7" s="98" t="s">
        <v>108</v>
      </c>
      <c r="D7" s="101">
        <v>3366000</v>
      </c>
      <c r="E7" s="86"/>
      <c r="F7" s="101">
        <f t="shared" si="0"/>
        <v>280500</v>
      </c>
      <c r="G7" s="86"/>
      <c r="H7" s="101">
        <v>280500</v>
      </c>
      <c r="I7" s="88"/>
    </row>
    <row r="8" spans="1:9" ht="26.25" customHeight="1">
      <c r="A8" s="87" t="s">
        <v>136</v>
      </c>
      <c r="B8" s="98" t="s">
        <v>142</v>
      </c>
      <c r="C8" s="98" t="s">
        <v>150</v>
      </c>
      <c r="D8" s="101">
        <v>3234000</v>
      </c>
      <c r="E8" s="86"/>
      <c r="F8" s="101">
        <f t="shared" si="0"/>
        <v>269500</v>
      </c>
      <c r="G8" s="86"/>
      <c r="H8" s="101">
        <v>269500</v>
      </c>
      <c r="I8" s="88"/>
    </row>
    <row r="9" spans="1:9" ht="26.25" customHeight="1">
      <c r="A9" s="87" t="s">
        <v>136</v>
      </c>
      <c r="B9" s="98" t="s">
        <v>143</v>
      </c>
      <c r="C9" s="98" t="s">
        <v>151</v>
      </c>
      <c r="D9" s="101">
        <v>10576440</v>
      </c>
      <c r="E9" s="86"/>
      <c r="F9" s="101">
        <f t="shared" si="0"/>
        <v>881370</v>
      </c>
      <c r="G9" s="86"/>
      <c r="H9" s="101">
        <v>881370</v>
      </c>
      <c r="I9" s="88"/>
    </row>
    <row r="10" spans="1:9" ht="26.25" customHeight="1">
      <c r="A10" s="87" t="s">
        <v>136</v>
      </c>
      <c r="B10" s="98" t="s">
        <v>144</v>
      </c>
      <c r="C10" s="98" t="s">
        <v>152</v>
      </c>
      <c r="D10" s="101">
        <v>1620000</v>
      </c>
      <c r="E10" s="86"/>
      <c r="F10" s="101">
        <f t="shared" si="0"/>
        <v>135000</v>
      </c>
      <c r="G10" s="86"/>
      <c r="H10" s="101">
        <v>135000</v>
      </c>
      <c r="I10" s="88"/>
    </row>
    <row r="11" spans="1:9" ht="26.25" customHeight="1">
      <c r="A11" s="87" t="s">
        <v>136</v>
      </c>
      <c r="B11" s="98" t="s">
        <v>145</v>
      </c>
      <c r="C11" s="98" t="s">
        <v>153</v>
      </c>
      <c r="D11" s="101">
        <v>29154000</v>
      </c>
      <c r="E11" s="86"/>
      <c r="F11" s="101">
        <v>0</v>
      </c>
      <c r="G11" s="86"/>
      <c r="H11" s="101">
        <v>0</v>
      </c>
      <c r="I11" s="88" t="s">
        <v>157</v>
      </c>
    </row>
    <row r="12" spans="1:9" ht="26.25" customHeight="1">
      <c r="A12" s="87" t="s">
        <v>136</v>
      </c>
      <c r="B12" s="98" t="s">
        <v>146</v>
      </c>
      <c r="C12" s="98" t="s">
        <v>154</v>
      </c>
      <c r="D12" s="101">
        <v>276565750</v>
      </c>
      <c r="E12" s="86"/>
      <c r="F12" s="101">
        <v>17228180</v>
      </c>
      <c r="G12" s="86"/>
      <c r="H12" s="101">
        <v>17228180</v>
      </c>
      <c r="I12" s="88"/>
    </row>
    <row r="13" spans="1:9" ht="26.25" customHeight="1">
      <c r="A13" s="87" t="s">
        <v>136</v>
      </c>
      <c r="B13" s="98" t="s">
        <v>147</v>
      </c>
      <c r="C13" s="98" t="s">
        <v>155</v>
      </c>
      <c r="D13" s="101">
        <v>10848000</v>
      </c>
      <c r="E13" s="86"/>
      <c r="F13" s="101">
        <v>0</v>
      </c>
      <c r="G13" s="86"/>
      <c r="H13" s="101">
        <v>0</v>
      </c>
      <c r="I13" s="88" t="s">
        <v>161</v>
      </c>
    </row>
    <row r="14" spans="1:9" ht="26.25" customHeight="1">
      <c r="A14" s="87" t="s">
        <v>136</v>
      </c>
      <c r="B14" s="98" t="s">
        <v>148</v>
      </c>
      <c r="C14" s="98" t="s">
        <v>152</v>
      </c>
      <c r="D14" s="101">
        <v>3240000</v>
      </c>
      <c r="E14" s="86"/>
      <c r="F14" s="101">
        <f t="shared" ref="F14" si="1">D14/12</f>
        <v>270000</v>
      </c>
      <c r="G14" s="86"/>
      <c r="H14" s="101">
        <v>270000</v>
      </c>
      <c r="I14" s="88"/>
    </row>
    <row r="15" spans="1:9" ht="26.25" customHeight="1">
      <c r="A15" s="87" t="s">
        <v>136</v>
      </c>
      <c r="B15" s="98" t="s">
        <v>221</v>
      </c>
      <c r="C15" s="98" t="s">
        <v>246</v>
      </c>
      <c r="D15" s="101">
        <v>342524000</v>
      </c>
      <c r="E15" s="101">
        <v>50000000</v>
      </c>
      <c r="F15" s="101">
        <f>D15-E15</f>
        <v>292524000</v>
      </c>
      <c r="G15" s="86"/>
      <c r="H15" s="101">
        <v>342524000</v>
      </c>
      <c r="I15" s="88"/>
    </row>
    <row r="16" spans="1:9" ht="26.25" customHeight="1">
      <c r="A16" s="87" t="s">
        <v>136</v>
      </c>
      <c r="B16" s="98" t="s">
        <v>222</v>
      </c>
      <c r="C16" s="98" t="s">
        <v>247</v>
      </c>
      <c r="D16" s="101">
        <v>4946000</v>
      </c>
      <c r="E16" s="86"/>
      <c r="F16" s="101">
        <v>4946000</v>
      </c>
      <c r="G16" s="86"/>
      <c r="H16" s="101">
        <v>4946000</v>
      </c>
      <c r="I16" s="88"/>
    </row>
    <row r="17" spans="1:9" ht="26.25" customHeight="1">
      <c r="A17" s="87" t="s">
        <v>136</v>
      </c>
      <c r="B17" s="98" t="s">
        <v>237</v>
      </c>
      <c r="C17" s="98" t="s">
        <v>240</v>
      </c>
      <c r="D17" s="101">
        <v>9000000</v>
      </c>
      <c r="E17" s="86"/>
      <c r="F17" s="101">
        <v>9000000</v>
      </c>
      <c r="G17" s="86"/>
      <c r="H17" s="101">
        <v>9000000</v>
      </c>
      <c r="I17" s="88"/>
    </row>
    <row r="18" spans="1:9" ht="26.25" customHeight="1">
      <c r="A18" s="87" t="s">
        <v>136</v>
      </c>
      <c r="B18" s="98" t="s">
        <v>238</v>
      </c>
      <c r="C18" s="98" t="s">
        <v>231</v>
      </c>
      <c r="D18" s="101">
        <v>10970000</v>
      </c>
      <c r="E18" s="86"/>
      <c r="F18" s="101">
        <v>10970000</v>
      </c>
      <c r="G18" s="86"/>
      <c r="H18" s="101">
        <v>10970000</v>
      </c>
      <c r="I18" s="88"/>
    </row>
    <row r="19" spans="1:9" ht="26.25" customHeight="1">
      <c r="A19" s="87" t="s">
        <v>136</v>
      </c>
      <c r="B19" s="98" t="s">
        <v>239</v>
      </c>
      <c r="C19" s="98" t="s">
        <v>232</v>
      </c>
      <c r="D19" s="101">
        <v>3000000</v>
      </c>
      <c r="E19" s="86"/>
      <c r="F19" s="101">
        <v>3000000</v>
      </c>
      <c r="G19" s="86"/>
      <c r="H19" s="101">
        <v>3000000</v>
      </c>
      <c r="I19" s="88"/>
    </row>
    <row r="20" spans="1:9" ht="26.25" customHeight="1">
      <c r="A20" s="87" t="s">
        <v>136</v>
      </c>
      <c r="B20" s="98" t="s">
        <v>216</v>
      </c>
      <c r="C20" s="98" t="s">
        <v>120</v>
      </c>
      <c r="D20" s="101">
        <v>1650000</v>
      </c>
      <c r="E20" s="86"/>
      <c r="F20" s="101">
        <v>1650000</v>
      </c>
      <c r="G20" s="86"/>
      <c r="H20" s="101">
        <v>1650000</v>
      </c>
      <c r="I20" s="88"/>
    </row>
    <row r="21" spans="1:9" ht="26.25" customHeight="1">
      <c r="A21" s="87" t="s">
        <v>136</v>
      </c>
      <c r="B21" s="98" t="s">
        <v>223</v>
      </c>
      <c r="C21" s="98" t="s">
        <v>226</v>
      </c>
      <c r="D21" s="101">
        <v>1469100</v>
      </c>
      <c r="E21" s="86"/>
      <c r="F21" s="101">
        <v>1469100</v>
      </c>
      <c r="G21" s="86"/>
      <c r="H21" s="101">
        <v>1469100</v>
      </c>
      <c r="I21" s="88"/>
    </row>
    <row r="22" spans="1:9" ht="26.25" customHeight="1">
      <c r="A22" s="87" t="s">
        <v>136</v>
      </c>
      <c r="B22" s="98" t="s">
        <v>224</v>
      </c>
      <c r="C22" s="98" t="s">
        <v>227</v>
      </c>
      <c r="D22" s="101">
        <v>1500000</v>
      </c>
      <c r="E22" s="86"/>
      <c r="F22" s="101">
        <v>1500000</v>
      </c>
      <c r="G22" s="86"/>
      <c r="H22" s="101">
        <v>1500000</v>
      </c>
      <c r="I22" s="88"/>
    </row>
    <row r="23" spans="1:9" ht="26.25" customHeight="1" thickBot="1">
      <c r="A23" s="89" t="s">
        <v>136</v>
      </c>
      <c r="B23" s="133" t="s">
        <v>245</v>
      </c>
      <c r="C23" s="133" t="s">
        <v>228</v>
      </c>
      <c r="D23" s="134">
        <v>2800000</v>
      </c>
      <c r="E23" s="90"/>
      <c r="F23" s="134">
        <v>2800000</v>
      </c>
      <c r="G23" s="90"/>
      <c r="H23" s="134">
        <v>2800000</v>
      </c>
      <c r="I23" s="91"/>
    </row>
  </sheetData>
  <mergeCells count="2">
    <mergeCell ref="A1:I1"/>
    <mergeCell ref="A2:B2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topLeftCell="A7" workbookViewId="0">
      <selection activeCell="D23" sqref="D23"/>
    </sheetView>
  </sheetViews>
  <sheetFormatPr defaultRowHeight="13.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25.5">
      <c r="A1" s="159" t="s">
        <v>21</v>
      </c>
      <c r="B1" s="159"/>
      <c r="C1" s="159"/>
      <c r="D1" s="159"/>
      <c r="E1" s="159"/>
    </row>
    <row r="2" spans="1:5" ht="26.25" thickBot="1">
      <c r="A2" s="17"/>
      <c r="B2" s="17"/>
      <c r="C2" s="1"/>
      <c r="D2" s="1"/>
      <c r="E2" s="39" t="s">
        <v>53</v>
      </c>
    </row>
    <row r="3" spans="1:5" ht="18.75" customHeight="1" thickTop="1">
      <c r="A3" s="162" t="s">
        <v>54</v>
      </c>
      <c r="B3" s="18" t="s">
        <v>55</v>
      </c>
      <c r="C3" s="165" t="s">
        <v>175</v>
      </c>
      <c r="D3" s="166"/>
      <c r="E3" s="167"/>
    </row>
    <row r="4" spans="1:5" ht="18.75" customHeight="1">
      <c r="A4" s="163"/>
      <c r="B4" s="19" t="s">
        <v>56</v>
      </c>
      <c r="C4" s="34">
        <v>1700000</v>
      </c>
      <c r="D4" s="26" t="s">
        <v>57</v>
      </c>
      <c r="E4" s="35">
        <v>1650000</v>
      </c>
    </row>
    <row r="5" spans="1:5" ht="18.75" customHeight="1">
      <c r="A5" s="163"/>
      <c r="B5" s="19" t="s">
        <v>58</v>
      </c>
      <c r="C5" s="27">
        <f>E4/C4*100%</f>
        <v>0.97058823529411764</v>
      </c>
      <c r="D5" s="26" t="s">
        <v>33</v>
      </c>
      <c r="E5" s="35">
        <v>1650000</v>
      </c>
    </row>
    <row r="6" spans="1:5" ht="18.75" customHeight="1">
      <c r="A6" s="163"/>
      <c r="B6" s="19" t="s">
        <v>32</v>
      </c>
      <c r="C6" s="28" t="s">
        <v>179</v>
      </c>
      <c r="D6" s="26" t="s">
        <v>84</v>
      </c>
      <c r="E6" s="36" t="s">
        <v>181</v>
      </c>
    </row>
    <row r="7" spans="1:5" ht="18.75" customHeight="1">
      <c r="A7" s="163"/>
      <c r="B7" s="19" t="s">
        <v>59</v>
      </c>
      <c r="C7" s="29" t="s">
        <v>162</v>
      </c>
      <c r="D7" s="26" t="s">
        <v>60</v>
      </c>
      <c r="E7" s="36" t="s">
        <v>176</v>
      </c>
    </row>
    <row r="8" spans="1:5" ht="18.75" customHeight="1">
      <c r="A8" s="163"/>
      <c r="B8" s="19" t="s">
        <v>61</v>
      </c>
      <c r="C8" s="29" t="s">
        <v>163</v>
      </c>
      <c r="D8" s="26" t="s">
        <v>35</v>
      </c>
      <c r="E8" s="30" t="s">
        <v>177</v>
      </c>
    </row>
    <row r="9" spans="1:5" ht="18.75" customHeight="1" thickBot="1">
      <c r="A9" s="164"/>
      <c r="B9" s="20" t="s">
        <v>62</v>
      </c>
      <c r="C9" s="31" t="s">
        <v>164</v>
      </c>
      <c r="D9" s="32" t="s">
        <v>63</v>
      </c>
      <c r="E9" s="33" t="s">
        <v>184</v>
      </c>
    </row>
    <row r="10" spans="1:5" ht="18.75" customHeight="1" thickTop="1">
      <c r="A10" s="162" t="s">
        <v>54</v>
      </c>
      <c r="B10" s="18" t="s">
        <v>55</v>
      </c>
      <c r="C10" s="165" t="s">
        <v>192</v>
      </c>
      <c r="D10" s="166"/>
      <c r="E10" s="167"/>
    </row>
    <row r="11" spans="1:5" ht="18.75" customHeight="1">
      <c r="A11" s="163"/>
      <c r="B11" s="19" t="s">
        <v>56</v>
      </c>
      <c r="C11" s="34">
        <v>1537000</v>
      </c>
      <c r="D11" s="26" t="s">
        <v>57</v>
      </c>
      <c r="E11" s="35">
        <v>1469000</v>
      </c>
    </row>
    <row r="12" spans="1:5" ht="18.75" customHeight="1">
      <c r="A12" s="163"/>
      <c r="B12" s="19" t="s">
        <v>58</v>
      </c>
      <c r="C12" s="27">
        <f>E11/C11*100%</f>
        <v>0.95575797007156804</v>
      </c>
      <c r="D12" s="26" t="s">
        <v>33</v>
      </c>
      <c r="E12" s="35">
        <v>1469000</v>
      </c>
    </row>
    <row r="13" spans="1:5" ht="18.75" customHeight="1">
      <c r="A13" s="163"/>
      <c r="B13" s="19" t="s">
        <v>32</v>
      </c>
      <c r="C13" s="28" t="s">
        <v>203</v>
      </c>
      <c r="D13" s="26" t="s">
        <v>84</v>
      </c>
      <c r="E13" s="36" t="s">
        <v>195</v>
      </c>
    </row>
    <row r="14" spans="1:5" ht="18.75" customHeight="1">
      <c r="A14" s="163"/>
      <c r="B14" s="19" t="s">
        <v>59</v>
      </c>
      <c r="C14" s="29" t="s">
        <v>162</v>
      </c>
      <c r="D14" s="26" t="s">
        <v>60</v>
      </c>
      <c r="E14" s="36" t="s">
        <v>196</v>
      </c>
    </row>
    <row r="15" spans="1:5" ht="18.75" customHeight="1">
      <c r="A15" s="163"/>
      <c r="B15" s="19" t="s">
        <v>61</v>
      </c>
      <c r="C15" s="29" t="s">
        <v>163</v>
      </c>
      <c r="D15" s="26" t="s">
        <v>35</v>
      </c>
      <c r="E15" s="30" t="s">
        <v>197</v>
      </c>
    </row>
    <row r="16" spans="1:5" ht="18.75" customHeight="1" thickBot="1">
      <c r="A16" s="164"/>
      <c r="B16" s="20" t="s">
        <v>62</v>
      </c>
      <c r="C16" s="31" t="s">
        <v>164</v>
      </c>
      <c r="D16" s="32" t="s">
        <v>63</v>
      </c>
      <c r="E16" s="33" t="s">
        <v>200</v>
      </c>
    </row>
    <row r="17" spans="1:5" ht="18.75" customHeight="1" thickTop="1">
      <c r="A17" s="162" t="s">
        <v>54</v>
      </c>
      <c r="B17" s="18" t="s">
        <v>55</v>
      </c>
      <c r="C17" s="165" t="s">
        <v>193</v>
      </c>
      <c r="D17" s="166"/>
      <c r="E17" s="167"/>
    </row>
    <row r="18" spans="1:5" ht="18.75" customHeight="1">
      <c r="A18" s="163"/>
      <c r="B18" s="19" t="s">
        <v>56</v>
      </c>
      <c r="C18" s="34">
        <v>1500000</v>
      </c>
      <c r="D18" s="26" t="s">
        <v>57</v>
      </c>
      <c r="E18" s="35">
        <v>1500000</v>
      </c>
    </row>
    <row r="19" spans="1:5" ht="18.75" customHeight="1">
      <c r="A19" s="163"/>
      <c r="B19" s="19" t="s">
        <v>58</v>
      </c>
      <c r="C19" s="27">
        <f>E18/C18*100%</f>
        <v>1</v>
      </c>
      <c r="D19" s="26" t="s">
        <v>33</v>
      </c>
      <c r="E19" s="35">
        <v>1500000</v>
      </c>
    </row>
    <row r="20" spans="1:5" ht="18.75" customHeight="1">
      <c r="A20" s="163"/>
      <c r="B20" s="19" t="s">
        <v>32</v>
      </c>
      <c r="C20" s="28" t="s">
        <v>203</v>
      </c>
      <c r="D20" s="26" t="s">
        <v>84</v>
      </c>
      <c r="E20" s="36" t="s">
        <v>205</v>
      </c>
    </row>
    <row r="21" spans="1:5" ht="18.75" customHeight="1">
      <c r="A21" s="163"/>
      <c r="B21" s="19" t="s">
        <v>59</v>
      </c>
      <c r="C21" s="29" t="s">
        <v>162</v>
      </c>
      <c r="D21" s="26" t="s">
        <v>60</v>
      </c>
      <c r="E21" s="36" t="s">
        <v>205</v>
      </c>
    </row>
    <row r="22" spans="1:5" ht="18.75" customHeight="1">
      <c r="A22" s="163"/>
      <c r="B22" s="19" t="s">
        <v>61</v>
      </c>
      <c r="C22" s="29" t="s">
        <v>163</v>
      </c>
      <c r="D22" s="26" t="s">
        <v>35</v>
      </c>
      <c r="E22" s="30" t="s">
        <v>198</v>
      </c>
    </row>
    <row r="23" spans="1:5" ht="18.75" customHeight="1" thickBot="1">
      <c r="A23" s="164"/>
      <c r="B23" s="20" t="s">
        <v>62</v>
      </c>
      <c r="C23" s="31" t="s">
        <v>164</v>
      </c>
      <c r="D23" s="32" t="s">
        <v>63</v>
      </c>
      <c r="E23" s="33" t="s">
        <v>201</v>
      </c>
    </row>
    <row r="24" spans="1:5" ht="18.75" customHeight="1" thickTop="1">
      <c r="A24" s="162" t="s">
        <v>54</v>
      </c>
      <c r="B24" s="18" t="s">
        <v>55</v>
      </c>
      <c r="C24" s="165" t="s">
        <v>194</v>
      </c>
      <c r="D24" s="166"/>
      <c r="E24" s="167"/>
    </row>
    <row r="25" spans="1:5" ht="18.75" customHeight="1">
      <c r="A25" s="163"/>
      <c r="B25" s="19" t="s">
        <v>56</v>
      </c>
      <c r="C25" s="34">
        <v>2950000</v>
      </c>
      <c r="D25" s="26" t="s">
        <v>57</v>
      </c>
      <c r="E25" s="35">
        <v>2800000</v>
      </c>
    </row>
    <row r="26" spans="1:5" ht="18.75" customHeight="1">
      <c r="A26" s="163"/>
      <c r="B26" s="19" t="s">
        <v>58</v>
      </c>
      <c r="C26" s="27">
        <f>E25/C25*100%</f>
        <v>0.94915254237288138</v>
      </c>
      <c r="D26" s="26" t="s">
        <v>33</v>
      </c>
      <c r="E26" s="35">
        <v>2800000</v>
      </c>
    </row>
    <row r="27" spans="1:5" ht="18.75" customHeight="1">
      <c r="A27" s="163"/>
      <c r="B27" s="19" t="s">
        <v>32</v>
      </c>
      <c r="C27" s="28" t="s">
        <v>204</v>
      </c>
      <c r="D27" s="26" t="s">
        <v>84</v>
      </c>
      <c r="E27" s="36" t="s">
        <v>205</v>
      </c>
    </row>
    <row r="28" spans="1:5" ht="18.75" customHeight="1">
      <c r="A28" s="163"/>
      <c r="B28" s="19" t="s">
        <v>59</v>
      </c>
      <c r="C28" s="29" t="s">
        <v>162</v>
      </c>
      <c r="D28" s="26" t="s">
        <v>60</v>
      </c>
      <c r="E28" s="36" t="s">
        <v>205</v>
      </c>
    </row>
    <row r="29" spans="1:5" ht="18.75" customHeight="1">
      <c r="A29" s="163"/>
      <c r="B29" s="19" t="s">
        <v>61</v>
      </c>
      <c r="C29" s="29" t="s">
        <v>163</v>
      </c>
      <c r="D29" s="26" t="s">
        <v>35</v>
      </c>
      <c r="E29" s="30" t="s">
        <v>199</v>
      </c>
    </row>
    <row r="30" spans="1:5" ht="18.75" customHeight="1" thickBot="1">
      <c r="A30" s="164"/>
      <c r="B30" s="20" t="s">
        <v>62</v>
      </c>
      <c r="C30" s="31" t="s">
        <v>164</v>
      </c>
      <c r="D30" s="32" t="s">
        <v>63</v>
      </c>
      <c r="E30" s="33" t="s">
        <v>202</v>
      </c>
    </row>
    <row r="31" spans="1:5" ht="14.25" thickTop="1"/>
  </sheetData>
  <mergeCells count="9">
    <mergeCell ref="A17:A23"/>
    <mergeCell ref="C17:E17"/>
    <mergeCell ref="A24:A30"/>
    <mergeCell ref="C24:E24"/>
    <mergeCell ref="A1:E1"/>
    <mergeCell ref="A3:A9"/>
    <mergeCell ref="C3:E3"/>
    <mergeCell ref="A10:A16"/>
    <mergeCell ref="C10:E10"/>
  </mergeCells>
  <phoneticPr fontId="4" type="noConversion"/>
  <pageMargins left="0.25" right="0.25" top="0.75" bottom="0.75" header="0.3" footer="0.3"/>
  <pageSetup paperSize="9" scale="3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7" zoomScale="85" zoomScaleNormal="85" workbookViewId="0">
      <selection activeCell="D25" sqref="D25"/>
    </sheetView>
  </sheetViews>
  <sheetFormatPr defaultRowHeight="13.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>
      <c r="A1" s="159" t="s">
        <v>22</v>
      </c>
      <c r="B1" s="159"/>
      <c r="C1" s="159"/>
      <c r="D1" s="159"/>
      <c r="E1" s="159"/>
      <c r="F1" s="159"/>
    </row>
    <row r="2" spans="1:6" ht="26.25" thickBot="1">
      <c r="A2" s="3"/>
      <c r="B2" s="4"/>
      <c r="C2" s="5"/>
      <c r="D2" s="5"/>
      <c r="E2" s="1"/>
      <c r="F2" s="39" t="s">
        <v>52</v>
      </c>
    </row>
    <row r="3" spans="1:6" ht="22.5" customHeight="1" thickTop="1">
      <c r="A3" s="10" t="s">
        <v>31</v>
      </c>
      <c r="B3" s="178" t="s">
        <v>178</v>
      </c>
      <c r="C3" s="179"/>
      <c r="D3" s="179"/>
      <c r="E3" s="179"/>
      <c r="F3" s="180"/>
    </row>
    <row r="4" spans="1:6" ht="18.75" customHeight="1">
      <c r="A4" s="170" t="s">
        <v>39</v>
      </c>
      <c r="B4" s="171" t="s">
        <v>32</v>
      </c>
      <c r="C4" s="181" t="s">
        <v>93</v>
      </c>
      <c r="D4" s="13" t="s">
        <v>40</v>
      </c>
      <c r="E4" s="13" t="s">
        <v>33</v>
      </c>
      <c r="F4" s="14" t="s">
        <v>44</v>
      </c>
    </row>
    <row r="5" spans="1:6" ht="18.75" customHeight="1">
      <c r="A5" s="170"/>
      <c r="B5" s="171"/>
      <c r="C5" s="182"/>
      <c r="D5" s="15" t="s">
        <v>41</v>
      </c>
      <c r="E5" s="15" t="s">
        <v>34</v>
      </c>
      <c r="F5" s="16" t="s">
        <v>42</v>
      </c>
    </row>
    <row r="6" spans="1:6" ht="18.75" customHeight="1">
      <c r="A6" s="170"/>
      <c r="B6" s="183" t="s">
        <v>180</v>
      </c>
      <c r="C6" s="184" t="s">
        <v>182</v>
      </c>
      <c r="D6" s="186">
        <v>1700000</v>
      </c>
      <c r="E6" s="186">
        <v>1650000</v>
      </c>
      <c r="F6" s="187">
        <f>E6/D6*100%</f>
        <v>0.97058823529411764</v>
      </c>
    </row>
    <row r="7" spans="1:6" ht="18.75" customHeight="1">
      <c r="A7" s="170"/>
      <c r="B7" s="183"/>
      <c r="C7" s="185"/>
      <c r="D7" s="186"/>
      <c r="E7" s="186"/>
      <c r="F7" s="187"/>
    </row>
    <row r="8" spans="1:6" ht="18.75" customHeight="1">
      <c r="A8" s="170" t="s">
        <v>35</v>
      </c>
      <c r="B8" s="13" t="s">
        <v>36</v>
      </c>
      <c r="C8" s="13" t="s">
        <v>46</v>
      </c>
      <c r="D8" s="171" t="s">
        <v>37</v>
      </c>
      <c r="E8" s="171"/>
      <c r="F8" s="172"/>
    </row>
    <row r="9" spans="1:6" ht="18.75" customHeight="1">
      <c r="A9" s="170"/>
      <c r="B9" s="79" t="s">
        <v>183</v>
      </c>
      <c r="C9" s="7" t="s">
        <v>186</v>
      </c>
      <c r="D9" s="173" t="s">
        <v>185</v>
      </c>
      <c r="E9" s="173"/>
      <c r="F9" s="174"/>
    </row>
    <row r="10" spans="1:6" ht="18.75" customHeight="1">
      <c r="A10" s="11" t="s">
        <v>45</v>
      </c>
      <c r="B10" s="175" t="s">
        <v>165</v>
      </c>
      <c r="C10" s="176"/>
      <c r="D10" s="176"/>
      <c r="E10" s="176"/>
      <c r="F10" s="177"/>
    </row>
    <row r="11" spans="1:6" ht="18.75" customHeight="1">
      <c r="A11" s="11" t="s">
        <v>43</v>
      </c>
      <c r="B11" s="175" t="s">
        <v>166</v>
      </c>
      <c r="C11" s="176"/>
      <c r="D11" s="176"/>
      <c r="E11" s="176"/>
      <c r="F11" s="177"/>
    </row>
    <row r="12" spans="1:6" ht="18.75" customHeight="1" thickBot="1">
      <c r="A12" s="12" t="s">
        <v>38</v>
      </c>
      <c r="B12" s="168"/>
      <c r="C12" s="168"/>
      <c r="D12" s="168"/>
      <c r="E12" s="168"/>
      <c r="F12" s="169"/>
    </row>
    <row r="13" spans="1:6" ht="22.5" customHeight="1" thickTop="1">
      <c r="A13" s="10" t="s">
        <v>31</v>
      </c>
      <c r="B13" s="178" t="s">
        <v>192</v>
      </c>
      <c r="C13" s="179"/>
      <c r="D13" s="179"/>
      <c r="E13" s="179"/>
      <c r="F13" s="180"/>
    </row>
    <row r="14" spans="1:6" ht="18.75" customHeight="1">
      <c r="A14" s="170" t="s">
        <v>39</v>
      </c>
      <c r="B14" s="171" t="s">
        <v>32</v>
      </c>
      <c r="C14" s="181" t="s">
        <v>93</v>
      </c>
      <c r="D14" s="155" t="s">
        <v>40</v>
      </c>
      <c r="E14" s="155" t="s">
        <v>33</v>
      </c>
      <c r="F14" s="156" t="s">
        <v>44</v>
      </c>
    </row>
    <row r="15" spans="1:6" ht="18.75" customHeight="1">
      <c r="A15" s="170"/>
      <c r="B15" s="171"/>
      <c r="C15" s="182"/>
      <c r="D15" s="15" t="s">
        <v>41</v>
      </c>
      <c r="E15" s="15" t="s">
        <v>34</v>
      </c>
      <c r="F15" s="16" t="s">
        <v>42</v>
      </c>
    </row>
    <row r="16" spans="1:6" ht="18.75" customHeight="1">
      <c r="A16" s="170"/>
      <c r="B16" s="183" t="s">
        <v>203</v>
      </c>
      <c r="C16" s="184" t="s">
        <v>213</v>
      </c>
      <c r="D16" s="186">
        <v>1537000</v>
      </c>
      <c r="E16" s="186">
        <v>1469000</v>
      </c>
      <c r="F16" s="187">
        <f>E16/D16*100%</f>
        <v>0.95575797007156804</v>
      </c>
    </row>
    <row r="17" spans="1:6" ht="18.75" customHeight="1">
      <c r="A17" s="170"/>
      <c r="B17" s="183"/>
      <c r="C17" s="185"/>
      <c r="D17" s="186"/>
      <c r="E17" s="186"/>
      <c r="F17" s="187"/>
    </row>
    <row r="18" spans="1:6" ht="18.75" customHeight="1">
      <c r="A18" s="170" t="s">
        <v>35</v>
      </c>
      <c r="B18" s="155" t="s">
        <v>36</v>
      </c>
      <c r="C18" s="155" t="s">
        <v>46</v>
      </c>
      <c r="D18" s="171" t="s">
        <v>37</v>
      </c>
      <c r="E18" s="171"/>
      <c r="F18" s="172"/>
    </row>
    <row r="19" spans="1:6" ht="18.75" customHeight="1">
      <c r="A19" s="170"/>
      <c r="B19" s="79" t="s">
        <v>197</v>
      </c>
      <c r="C19" s="7" t="s">
        <v>206</v>
      </c>
      <c r="D19" s="173" t="s">
        <v>212</v>
      </c>
      <c r="E19" s="173"/>
      <c r="F19" s="174"/>
    </row>
    <row r="20" spans="1:6" ht="18.75" customHeight="1">
      <c r="A20" s="154" t="s">
        <v>45</v>
      </c>
      <c r="B20" s="175" t="s">
        <v>165</v>
      </c>
      <c r="C20" s="176"/>
      <c r="D20" s="176"/>
      <c r="E20" s="176"/>
      <c r="F20" s="177"/>
    </row>
    <row r="21" spans="1:6" ht="18.75" customHeight="1">
      <c r="A21" s="154" t="s">
        <v>43</v>
      </c>
      <c r="B21" s="175" t="s">
        <v>166</v>
      </c>
      <c r="C21" s="176"/>
      <c r="D21" s="176"/>
      <c r="E21" s="176"/>
      <c r="F21" s="177"/>
    </row>
    <row r="22" spans="1:6" ht="18.75" customHeight="1" thickBot="1">
      <c r="A22" s="12" t="s">
        <v>38</v>
      </c>
      <c r="B22" s="168"/>
      <c r="C22" s="168"/>
      <c r="D22" s="168"/>
      <c r="E22" s="168"/>
      <c r="F22" s="169"/>
    </row>
    <row r="23" spans="1:6" ht="22.5" customHeight="1" thickTop="1">
      <c r="A23" s="10" t="s">
        <v>31</v>
      </c>
      <c r="B23" s="178" t="s">
        <v>214</v>
      </c>
      <c r="C23" s="179"/>
      <c r="D23" s="179"/>
      <c r="E23" s="179"/>
      <c r="F23" s="180"/>
    </row>
    <row r="24" spans="1:6" ht="18.75" customHeight="1">
      <c r="A24" s="170" t="s">
        <v>39</v>
      </c>
      <c r="B24" s="171" t="s">
        <v>32</v>
      </c>
      <c r="C24" s="181" t="s">
        <v>93</v>
      </c>
      <c r="D24" s="155" t="s">
        <v>40</v>
      </c>
      <c r="E24" s="155" t="s">
        <v>33</v>
      </c>
      <c r="F24" s="156" t="s">
        <v>44</v>
      </c>
    </row>
    <row r="25" spans="1:6" ht="18.75" customHeight="1">
      <c r="A25" s="170"/>
      <c r="B25" s="171"/>
      <c r="C25" s="182"/>
      <c r="D25" s="15" t="s">
        <v>41</v>
      </c>
      <c r="E25" s="15" t="s">
        <v>34</v>
      </c>
      <c r="F25" s="16" t="s">
        <v>42</v>
      </c>
    </row>
    <row r="26" spans="1:6" ht="18.75" customHeight="1">
      <c r="A26" s="170"/>
      <c r="B26" s="183" t="s">
        <v>203</v>
      </c>
      <c r="C26" s="184" t="s">
        <v>205</v>
      </c>
      <c r="D26" s="186">
        <v>1500000</v>
      </c>
      <c r="E26" s="186">
        <v>1500000</v>
      </c>
      <c r="F26" s="187">
        <f>E26/D26*100%</f>
        <v>1</v>
      </c>
    </row>
    <row r="27" spans="1:6" ht="18.75" customHeight="1">
      <c r="A27" s="170"/>
      <c r="B27" s="183"/>
      <c r="C27" s="185"/>
      <c r="D27" s="186"/>
      <c r="E27" s="186"/>
      <c r="F27" s="187"/>
    </row>
    <row r="28" spans="1:6" ht="18.75" customHeight="1">
      <c r="A28" s="170" t="s">
        <v>35</v>
      </c>
      <c r="B28" s="155" t="s">
        <v>36</v>
      </c>
      <c r="C28" s="155" t="s">
        <v>46</v>
      </c>
      <c r="D28" s="171" t="s">
        <v>37</v>
      </c>
      <c r="E28" s="171"/>
      <c r="F28" s="172"/>
    </row>
    <row r="29" spans="1:6" ht="18.75" customHeight="1">
      <c r="A29" s="170"/>
      <c r="B29" s="79" t="s">
        <v>211</v>
      </c>
      <c r="C29" s="7" t="s">
        <v>207</v>
      </c>
      <c r="D29" s="173" t="s">
        <v>210</v>
      </c>
      <c r="E29" s="173"/>
      <c r="F29" s="174"/>
    </row>
    <row r="30" spans="1:6" ht="18.75" customHeight="1">
      <c r="A30" s="154" t="s">
        <v>45</v>
      </c>
      <c r="B30" s="175" t="s">
        <v>165</v>
      </c>
      <c r="C30" s="176"/>
      <c r="D30" s="176"/>
      <c r="E30" s="176"/>
      <c r="F30" s="177"/>
    </row>
    <row r="31" spans="1:6" ht="18.75" customHeight="1">
      <c r="A31" s="154" t="s">
        <v>43</v>
      </c>
      <c r="B31" s="175" t="s">
        <v>166</v>
      </c>
      <c r="C31" s="176"/>
      <c r="D31" s="176"/>
      <c r="E31" s="176"/>
      <c r="F31" s="177"/>
    </row>
    <row r="32" spans="1:6" ht="18.75" customHeight="1" thickBot="1">
      <c r="A32" s="12" t="s">
        <v>38</v>
      </c>
      <c r="B32" s="168"/>
      <c r="C32" s="168"/>
      <c r="D32" s="168"/>
      <c r="E32" s="168"/>
      <c r="F32" s="169"/>
    </row>
    <row r="33" spans="1:6" ht="22.5" customHeight="1" thickTop="1">
      <c r="A33" s="10" t="s">
        <v>31</v>
      </c>
      <c r="B33" s="178" t="s">
        <v>215</v>
      </c>
      <c r="C33" s="179"/>
      <c r="D33" s="179"/>
      <c r="E33" s="179"/>
      <c r="F33" s="180"/>
    </row>
    <row r="34" spans="1:6" ht="18.75" customHeight="1">
      <c r="A34" s="170" t="s">
        <v>39</v>
      </c>
      <c r="B34" s="171" t="s">
        <v>32</v>
      </c>
      <c r="C34" s="181" t="s">
        <v>93</v>
      </c>
      <c r="D34" s="155" t="s">
        <v>40</v>
      </c>
      <c r="E34" s="155" t="s">
        <v>33</v>
      </c>
      <c r="F34" s="156" t="s">
        <v>44</v>
      </c>
    </row>
    <row r="35" spans="1:6" ht="18.75" customHeight="1">
      <c r="A35" s="170"/>
      <c r="B35" s="171"/>
      <c r="C35" s="182"/>
      <c r="D35" s="15" t="s">
        <v>41</v>
      </c>
      <c r="E35" s="15" t="s">
        <v>34</v>
      </c>
      <c r="F35" s="16" t="s">
        <v>42</v>
      </c>
    </row>
    <row r="36" spans="1:6" ht="18.75" customHeight="1">
      <c r="A36" s="170"/>
      <c r="B36" s="183" t="s">
        <v>204</v>
      </c>
      <c r="C36" s="184" t="s">
        <v>205</v>
      </c>
      <c r="D36" s="186">
        <v>2950000</v>
      </c>
      <c r="E36" s="186">
        <v>2800000</v>
      </c>
      <c r="F36" s="187">
        <f>E36/D36*100%</f>
        <v>0.94915254237288138</v>
      </c>
    </row>
    <row r="37" spans="1:6" ht="18.75" customHeight="1">
      <c r="A37" s="170"/>
      <c r="B37" s="183"/>
      <c r="C37" s="185"/>
      <c r="D37" s="186"/>
      <c r="E37" s="186"/>
      <c r="F37" s="187"/>
    </row>
    <row r="38" spans="1:6" ht="18.75" customHeight="1">
      <c r="A38" s="170" t="s">
        <v>35</v>
      </c>
      <c r="B38" s="155" t="s">
        <v>36</v>
      </c>
      <c r="C38" s="155" t="s">
        <v>46</v>
      </c>
      <c r="D38" s="171" t="s">
        <v>37</v>
      </c>
      <c r="E38" s="171"/>
      <c r="F38" s="172"/>
    </row>
    <row r="39" spans="1:6" ht="18.75" customHeight="1">
      <c r="A39" s="170"/>
      <c r="B39" s="79" t="s">
        <v>209</v>
      </c>
      <c r="C39" s="7" t="s">
        <v>208</v>
      </c>
      <c r="D39" s="173" t="s">
        <v>202</v>
      </c>
      <c r="E39" s="173"/>
      <c r="F39" s="174"/>
    </row>
    <row r="40" spans="1:6" ht="18.75" customHeight="1">
      <c r="A40" s="154" t="s">
        <v>45</v>
      </c>
      <c r="B40" s="175" t="s">
        <v>165</v>
      </c>
      <c r="C40" s="176"/>
      <c r="D40" s="176"/>
      <c r="E40" s="176"/>
      <c r="F40" s="177"/>
    </row>
    <row r="41" spans="1:6" ht="18.75" customHeight="1">
      <c r="A41" s="154" t="s">
        <v>43</v>
      </c>
      <c r="B41" s="175" t="s">
        <v>166</v>
      </c>
      <c r="C41" s="176"/>
      <c r="D41" s="176"/>
      <c r="E41" s="176"/>
      <c r="F41" s="177"/>
    </row>
    <row r="42" spans="1:6" ht="18.75" customHeight="1" thickBot="1">
      <c r="A42" s="12" t="s">
        <v>38</v>
      </c>
      <c r="B42" s="168"/>
      <c r="C42" s="168"/>
      <c r="D42" s="168"/>
      <c r="E42" s="168"/>
      <c r="F42" s="169"/>
    </row>
    <row r="43" spans="1:6" ht="14.25" thickTop="1"/>
  </sheetData>
  <mergeCells count="61"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18:A19"/>
    <mergeCell ref="D18:F18"/>
    <mergeCell ref="D19:F19"/>
    <mergeCell ref="B20:F20"/>
    <mergeCell ref="B21:F2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42:F42"/>
    <mergeCell ref="A38:A39"/>
    <mergeCell ref="D38:F38"/>
    <mergeCell ref="D39:F39"/>
    <mergeCell ref="B40:F40"/>
    <mergeCell ref="B41:F4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2019-01-18T08:06:16Z</cp:lastPrinted>
  <dcterms:created xsi:type="dcterms:W3CDTF">2014-01-20T06:24:27Z</dcterms:created>
  <dcterms:modified xsi:type="dcterms:W3CDTF">2020-11-06T04:27:49Z</dcterms:modified>
</cp:coreProperties>
</file>