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. 2022. 2월 계약정보공개(2022.1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29" i="6" l="1"/>
  <c r="H30" i="6"/>
  <c r="H31" i="6"/>
  <c r="H32" i="6"/>
  <c r="K32" i="6" s="1"/>
  <c r="H33" i="6"/>
  <c r="K33" i="6" s="1"/>
  <c r="H34" i="6"/>
  <c r="H35" i="6"/>
  <c r="K29" i="6"/>
  <c r="K30" i="6"/>
  <c r="K31" i="6"/>
  <c r="K34" i="6"/>
  <c r="K35" i="6"/>
  <c r="K12" i="6"/>
  <c r="H12" i="6"/>
  <c r="H13" i="6"/>
  <c r="K13" i="6" s="1"/>
  <c r="H14" i="6"/>
  <c r="K14" i="6" s="1"/>
  <c r="H15" i="6"/>
  <c r="K15" i="6" s="1"/>
  <c r="H16" i="6"/>
  <c r="K16" i="6" s="1"/>
  <c r="H17" i="6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H27" i="6"/>
  <c r="K27" i="6" s="1"/>
  <c r="H28" i="6"/>
  <c r="K28" i="6" s="1"/>
  <c r="H36" i="6"/>
  <c r="K36" i="6" s="1"/>
  <c r="H37" i="6"/>
  <c r="K37" i="6" s="1"/>
  <c r="F13" i="6"/>
  <c r="F12" i="6"/>
  <c r="F11" i="6"/>
  <c r="F10" i="6"/>
  <c r="F9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H9" i="6"/>
  <c r="K9" i="6" s="1"/>
  <c r="H10" i="6"/>
  <c r="K10" i="6" s="1"/>
  <c r="H11" i="6"/>
  <c r="K11" i="6" s="1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6" authorId="0" shapeId="0">
      <text>
        <r>
          <rPr>
            <sz val="9"/>
            <color indexed="81"/>
            <rFont val="Tahoma"/>
            <family val="2"/>
          </rPr>
          <t xml:space="preserve">
  2022. 10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준공</t>
        </r>
      </text>
    </comment>
  </commentList>
</comments>
</file>

<file path=xl/sharedStrings.xml><?xml version="1.0" encoding="utf-8"?>
<sst xmlns="http://schemas.openxmlformats.org/spreadsheetml/2006/main" count="616" uniqueCount="268">
  <si>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</si>
  <si>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</si>
  <si>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</si>
  <si>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</si>
  <si>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</si>
  <si>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</si>
  <si>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</si>
  <si>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</si>
  <si>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</si>
  <si>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</si>
  <si>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</si>
  <si>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</si>
  <si>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</si>
  <si>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</si>
  <si>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</si>
  <si>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</si>
  <si>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</si>
  <si>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</si>
  <si>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</si>
  <si>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</si>
  <si>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</si>
  <si>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</si>
  <si>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</si>
  <si>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</si>
  <si>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</si>
  <si>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</si>
  <si>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</si>
  <si>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</si>
  <si>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</si>
  <si>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</si>
  <si>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</si>
  <si>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</si>
  <si>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</si>
  <si>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</si>
  <si>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</si>
  <si>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</si>
  <si>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</si>
  <si>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</si>
  <si>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</si>
  <si>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</si>
  <si>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</si>
  <si>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</si>
  <si>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</si>
  <si>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</si>
  <si>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</si>
  <si>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</si>
  <si>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</si>
  <si>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</si>
  <si>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</si>
  <si>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</si>
  <si>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</si>
  <si>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</si>
  <si>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</si>
  <si>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</si>
  <si>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</si>
  <si>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</si>
  <si>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</si>
  <si>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</si>
  <si>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</si>
  <si>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</si>
  <si>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</si>
  <si>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</si>
  <si>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</si>
  <si>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</si>
  <si>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</si>
  <si>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</si>
  <si>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</si>
  <si>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</si>
  <si>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</si>
  <si>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</si>
  <si>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</si>
  <si>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</si>
  <si>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</si>
  <si>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</si>
  <si>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</si>
  <si>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</si>
  <si>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</si>
  <si>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</si>
  <si>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</si>
  <si>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</si>
  <si>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</si>
  <si>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</si>
  <si>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</si>
  <si>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</si>
  <si>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</si>
  <si>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</si>
  <si>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</si>
  <si>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</si>
  <si>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</si>
  <si>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</si>
  <si>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</si>
  <si>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</si>
  <si>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</si>
  <si>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</si>
  <si>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</si>
  <si>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</si>
  <si>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신도종합서비스</t>
  </si>
  <si>
    <t>㈜케이티</t>
  </si>
  <si>
    <t>후퍼㈜</t>
  </si>
  <si>
    <t>㈜가비아</t>
  </si>
  <si>
    <t>노무법인 로고스</t>
  </si>
  <si>
    <t>경기남부법률사무소</t>
  </si>
  <si>
    <t>에스케이매직㈜</t>
  </si>
  <si>
    <t>(사)대한산업안전협회 성남지회</t>
  </si>
  <si>
    <t>물품</t>
  </si>
  <si>
    <t>용역</t>
  </si>
  <si>
    <t>-이하빈칸-</t>
    <phoneticPr fontId="2" type="noConversion"/>
  </si>
  <si>
    <t>㈜삼성통운</t>
  </si>
  <si>
    <t>㈜펄슨텔</t>
  </si>
  <si>
    <t>추정가격이 2천만원 이하인 물품의 제조·구매·용역 계약(제25조제1항제5호)</t>
  </si>
  <si>
    <t>미래세무회계사무소</t>
  </si>
  <si>
    <t>재단 임직원 단체보장보험 가입</t>
  </si>
  <si>
    <t>㈜케이비손해보험</t>
  </si>
  <si>
    <t>2022.05.31.</t>
  </si>
  <si>
    <t>청소년 온라인 활동 디지털 플랫폼 구축</t>
  </si>
  <si>
    <t>㈜혁산정보시스템</t>
  </si>
  <si>
    <t>(사)대한산업안전협회 안전교육본부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</si>
  <si>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</si>
  <si>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수의</t>
  </si>
  <si>
    <t>청년교류팀</t>
  </si>
  <si>
    <t>지방계약법 시행령 제25조제1항제5호</t>
  </si>
  <si>
    <t>2022.1월 예정</t>
    <phoneticPr fontId="2" type="noConversion"/>
  </si>
  <si>
    <t>2022. 5월 예정</t>
    <phoneticPr fontId="2" type="noConversion"/>
  </si>
  <si>
    <t>(2021.09.30.)</t>
    <phoneticPr fontId="2" type="noConversion"/>
  </si>
  <si>
    <t>경영지원팀</t>
  </si>
  <si>
    <t>-이하빈칸-</t>
  </si>
  <si>
    <t>전략경영본부</t>
    <phoneticPr fontId="2" type="noConversion"/>
  </si>
  <si>
    <t>전략경영본부 업무용 전용차량 임차(대표이사)</t>
  </si>
  <si>
    <t>개인정보 손해배상책임 보험 가입</t>
  </si>
  <si>
    <t>현대해상화재보험㈜</t>
  </si>
  <si>
    <t>2022.10.31.</t>
  </si>
  <si>
    <t>2022.10월 확인</t>
  </si>
  <si>
    <t>사업지원실</t>
  </si>
  <si>
    <t>수의총액</t>
  </si>
  <si>
    <t>전략경영본부 경영지원팀</t>
  </si>
  <si>
    <t>2022년 업무용 복합기 임차</t>
  </si>
  <si>
    <t>2022년 실시간 통합 설문조사 플랫폼 서비스 신청</t>
  </si>
  <si>
    <t>2022년 웹 메일 호스팅 운영</t>
  </si>
  <si>
    <t>전문</t>
  </si>
  <si>
    <t>수의총액</t>
    <phoneticPr fontId="2" type="noConversion"/>
  </si>
  <si>
    <t>㈜엑스퍼트컨설팅</t>
  </si>
  <si>
    <t>주식회사 미소아이티</t>
  </si>
  <si>
    <t>인력개발팀</t>
  </si>
  <si>
    <t>청년교류팀 김보희</t>
  </si>
  <si>
    <t>-해당사항없음-</t>
    <phoneticPr fontId="2" type="noConversion"/>
  </si>
  <si>
    <t>스타터스㈜</t>
    <phoneticPr fontId="2" type="noConversion"/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</si>
  <si>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</si>
  <si>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</si>
  <si>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</si>
  <si>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</si>
  <si>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</si>
  <si>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</si>
  <si>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</si>
  <si>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</si>
  <si>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2022년 노무자문계약</t>
  </si>
  <si>
    <t>시설물 위탁운영(렌탈) 3차 계약</t>
  </si>
  <si>
    <t>2022년도 안전관리 기술지도</t>
  </si>
  <si>
    <t>개인성과평가 운영 위탁</t>
  </si>
  <si>
    <t>스타터스 주식회사</t>
  </si>
  <si>
    <t>진일회계법인</t>
  </si>
  <si>
    <t>매월</t>
    <phoneticPr fontId="2" type="noConversion"/>
  </si>
  <si>
    <t>계약현황</t>
    <phoneticPr fontId="2" type="noConversion"/>
  </si>
  <si>
    <t>2021.11.09. ~ 2021.12.09.</t>
  </si>
  <si>
    <t>2021.12.09. ~ 2021.12.23.</t>
  </si>
  <si>
    <t>2021.12.03. ~ 2021.12.04.</t>
  </si>
  <si>
    <t>2021.12.01. ~ 2021.12.31.</t>
  </si>
  <si>
    <t>2021.12.03. ~ 2021.12.20.</t>
  </si>
  <si>
    <t>충청북도 청주시 서원구 1순환로648번길 56-3(사창동) 위드짚센터</t>
  </si>
  <si>
    <t>인력개발팀 임희옥</t>
  </si>
  <si>
    <t>지방계약법 시행령 제78조</t>
  </si>
  <si>
    <t>경영지원팀 김지우</t>
  </si>
  <si>
    <t>구남훈</t>
  </si>
  <si>
    <t>한글소프웨어 구입</t>
  </si>
  <si>
    <t>한글ALA</t>
  </si>
  <si>
    <t>ea</t>
  </si>
  <si>
    <t>전혜진</t>
  </si>
  <si>
    <t>031-729-9056</t>
  </si>
  <si>
    <t>MS소프트웨어 구입(MS-GAS)</t>
  </si>
  <si>
    <t>MS-GAS</t>
  </si>
  <si>
    <t>MS소프트웨어 구입(M365)</t>
  </si>
  <si>
    <t>M365</t>
  </si>
  <si>
    <t>보안프로그램 구입(PC백신)</t>
  </si>
  <si>
    <t>통합보안팩</t>
  </si>
  <si>
    <t>보안프로그램 구입(내PC지키미)</t>
  </si>
  <si>
    <t>내PC지키미</t>
  </si>
  <si>
    <t>보안프로그램 구입(보안통합관제)</t>
  </si>
  <si>
    <t>보안통합관제</t>
  </si>
  <si>
    <t>보안프로그램 구입(서버백신)</t>
  </si>
  <si>
    <t>서버백신</t>
  </si>
  <si>
    <t>부</t>
  </si>
  <si>
    <t>전략경영본부 기획조정팀</t>
  </si>
  <si>
    <t>김마리</t>
  </si>
  <si>
    <t>031-729-9014</t>
  </si>
  <si>
    <t>경영평가 실적보고서 제작</t>
    <phoneticPr fontId="2" type="noConversion"/>
  </si>
  <si>
    <t>A4</t>
    <phoneticPr fontId="2" type="noConversion"/>
  </si>
  <si>
    <t>『성남청년 프리인턴십』 결과발표회 운영 및 영상제작</t>
  </si>
  <si>
    <t>수의계약</t>
  </si>
  <si>
    <t>전략경영본부 청년교류팀</t>
  </si>
  <si>
    <t>김보희</t>
  </si>
  <si>
    <t>031-729-9042</t>
  </si>
  <si>
    <t>통계분석패키지 소프트웨어 임대계약건의</t>
  </si>
  <si>
    <t>1User</t>
  </si>
  <si>
    <t>전략경영본부 청년정책팀</t>
  </si>
  <si>
    <t>한지현</t>
  </si>
  <si>
    <t>031-729-9031</t>
  </si>
  <si>
    <t>청바지 프로젝트 위탁운영</t>
  </si>
  <si>
    <t>일반단가</t>
  </si>
  <si>
    <t>성남형교육지원단 진로직업팀</t>
  </si>
  <si>
    <t>이상열</t>
  </si>
  <si>
    <t>031-729-9884</t>
  </si>
  <si>
    <t>옥상 방수 공사</t>
  </si>
  <si>
    <t>경쟁입찰</t>
  </si>
  <si>
    <t>임흥국</t>
  </si>
  <si>
    <t>031-729-9416</t>
  </si>
  <si>
    <t>분당서현청소년수련관</t>
    <phoneticPr fontId="2" type="noConversion"/>
  </si>
  <si>
    <t>예정</t>
    <phoneticPr fontId="2" type="noConversion"/>
  </si>
  <si>
    <t>예정</t>
    <phoneticPr fontId="2" type="noConversion"/>
  </si>
  <si>
    <t>2021~2022년「성남청년 프리인턴십」교육과정 전문운영(2차수)</t>
  </si>
  <si>
    <t>2022년 설명절 직원 격려물품 구입</t>
  </si>
  <si>
    <t>제36회 개방형임기직 채용 위탁</t>
  </si>
  <si>
    <t>2022년도 근로자 정기교육 및 채용 시 교육(인터넷 원격)</t>
  </si>
  <si>
    <t>2021년도 재무회계결산 감사 및 세무조정</t>
  </si>
  <si>
    <t>조이피앤엠</t>
  </si>
  <si>
    <r>
      <t>2022.02.28.</t>
    </r>
    <r>
      <rPr>
        <sz val="9"/>
        <color rgb="FFFF0000"/>
        <rFont val="맑은 고딕"/>
        <family val="3"/>
        <charset val="129"/>
        <scheme val="major"/>
      </rPr>
      <t xml:space="preserve">
(채용종료시)</t>
    </r>
    <phoneticPr fontId="2" type="noConversion"/>
  </si>
  <si>
    <t>발주부서</t>
    <phoneticPr fontId="2" type="noConversion"/>
  </si>
  <si>
    <t>경영지원팀</t>
    <phoneticPr fontId="2" type="noConversion"/>
  </si>
  <si>
    <t>전략경영본부</t>
    <phoneticPr fontId="2" type="noConversion"/>
  </si>
  <si>
    <t>예정</t>
    <phoneticPr fontId="2" type="noConversion"/>
  </si>
  <si>
    <t>완료</t>
    <phoneticPr fontId="2" type="noConversion"/>
  </si>
  <si>
    <t>완료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</si>
  <si>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</si>
  <si>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</si>
  <si>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</si>
  <si>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</si>
  <si>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</si>
  <si>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</si>
  <si>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</si>
  <si>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</si>
  <si>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</si>
  <si>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계약현황</t>
    <phoneticPr fontId="2" type="noConversion"/>
  </si>
  <si>
    <t>계약현황</t>
    <phoneticPr fontId="2" type="noConversion"/>
  </si>
  <si>
    <t>(2022. 1. 27. 기준 / 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</si>
  <si>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</si>
  <si>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</si>
  <si>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</si>
  <si>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</si>
  <si>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</si>
  <si>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</si>
  <si>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수의계약사유</t>
    <phoneticPr fontId="2" type="noConversion"/>
  </si>
  <si>
    <t>수의계약사유</t>
    <phoneticPr fontId="2" type="noConversion"/>
  </si>
  <si>
    <t>경기도 성남시 분당구 불곡남로13번길 3(정자동)</t>
  </si>
  <si>
    <t>윤창용</t>
  </si>
  <si>
    <t>서울특별시 송파구 중대로 121, 롯데캐슬파인힐 2층(가락동)</t>
  </si>
  <si>
    <t>김정문</t>
  </si>
  <si>
    <t>서울시 금천구 가산디지털1로 186, 310호(가산동, 제이플라츠)</t>
  </si>
  <si>
    <t>이재일</t>
  </si>
  <si>
    <t>경기도 성남시 중원구 금상로 60(상대원동, 4층)</t>
  </si>
  <si>
    <t>김연성</t>
  </si>
  <si>
    <t>장기계속계약과 계속비계약(제78조)</t>
  </si>
  <si>
    <t>2021~2022년 「성남청년 프리인턴십」교육과정 전문운영(2차수)</t>
  </si>
  <si>
    <t>인력개발팀 김다정</t>
  </si>
  <si>
    <t>사업지원실 남정희</t>
  </si>
  <si>
    <t>2022.01.10. ~ 2022.03.31.</t>
  </si>
  <si>
    <t>2022.01.11. ~ 2022.01.24.</t>
  </si>
  <si>
    <t>2022.01.14. ~ 2022.0.28.(채용종료 시)</t>
  </si>
  <si>
    <t>2022.01.20. ~ 2022.12.31.</t>
  </si>
  <si>
    <t>2022.01.20. ~ 2022.03.31.</t>
  </si>
  <si>
    <t>분기별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</si>
</sst>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32" xfId="0" applyNumberFormat="1" applyFont="1" applyFill="1" applyBorder="1" applyAlignment="1">
      <alignment horizontal="left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>
      <alignment vertical="center" shrinkToFit="1"/>
    </xf>
    <xf numFmtId="41" fontId="5" fillId="0" borderId="32" xfId="1" applyFont="1" applyFill="1" applyBorder="1" applyAlignment="1">
      <alignment horizontal="right" vertical="center" shrinkToFit="1"/>
    </xf>
    <xf numFmtId="41" fontId="5" fillId="0" borderId="32" xfId="1" applyFont="1" applyFill="1" applyBorder="1" applyAlignment="1" applyProtection="1">
      <alignment horizontal="right" vertical="center" shrinkToFit="1"/>
    </xf>
    <xf numFmtId="41" fontId="5" fillId="0" borderId="32" xfId="1" quotePrefix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2" xfId="0" applyNumberFormat="1" applyFont="1" applyFill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22" fillId="0" borderId="2" xfId="0" quotePrefix="1" applyNumberFormat="1" applyFont="1" applyBorder="1" applyAlignment="1">
      <alignment horizontal="left" vertical="center" shrinkToFi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32" xfId="0" quotePrefix="1" applyNumberFormat="1" applyFont="1" applyFill="1" applyBorder="1" applyAlignment="1">
      <alignment horizontal="left" vertical="center" shrinkToFit="1"/>
    </xf>
    <xf numFmtId="41" fontId="5" fillId="0" borderId="32" xfId="1" quotePrefix="1" applyFont="1" applyFill="1" applyBorder="1" applyAlignment="1">
      <alignment vertical="center" shrinkToFit="1"/>
    </xf>
    <xf numFmtId="181" fontId="5" fillId="0" borderId="32" xfId="2" applyNumberFormat="1" applyFont="1" applyFill="1" applyBorder="1" applyAlignment="1">
      <alignment horizontal="center" vertical="center" shrinkToFit="1"/>
    </xf>
    <xf numFmtId="181" fontId="5" fillId="0" borderId="32" xfId="0" quotePrefix="1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1" fontId="22" fillId="0" borderId="2" xfId="2" applyNumberFormat="1" applyFont="1" applyFill="1" applyBorder="1" applyAlignment="1">
      <alignment horizontal="center" vertical="center" shrinkToFit="1"/>
    </xf>
    <xf numFmtId="181" fontId="22" fillId="0" borderId="2" xfId="0" quotePrefix="1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quotePrefix="1" applyNumberFormat="1" applyFont="1" applyFill="1" applyBorder="1" applyAlignment="1">
      <alignment horizontal="left" vertical="center" shrinkToFit="1"/>
    </xf>
    <xf numFmtId="177" fontId="22" fillId="0" borderId="27" xfId="0" applyNumberFormat="1" applyFont="1" applyFill="1" applyBorder="1" applyAlignment="1">
      <alignment horizontal="left" vertical="center" shrinkToFit="1"/>
    </xf>
    <xf numFmtId="41" fontId="22" fillId="0" borderId="27" xfId="1" quotePrefix="1" applyFont="1" applyFill="1" applyBorder="1" applyAlignment="1">
      <alignment vertical="center" shrinkToFit="1"/>
    </xf>
    <xf numFmtId="181" fontId="22" fillId="0" borderId="27" xfId="2" applyNumberFormat="1" applyFont="1" applyFill="1" applyBorder="1" applyAlignment="1">
      <alignment horizontal="center" vertical="center" shrinkToFit="1"/>
    </xf>
    <xf numFmtId="181" fontId="22" fillId="0" borderId="27" xfId="0" quotePrefix="1" applyNumberFormat="1" applyFont="1" applyFill="1" applyBorder="1" applyAlignment="1">
      <alignment horizontal="center" vertical="center" shrinkToFit="1"/>
    </xf>
    <xf numFmtId="181" fontId="22" fillId="0" borderId="27" xfId="0" applyNumberFormat="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0" fontId="5" fillId="0" borderId="27" xfId="0" quotePrefix="1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>
      <alignment vertical="center" shrinkToFit="1"/>
    </xf>
    <xf numFmtId="181" fontId="5" fillId="0" borderId="27" xfId="2" applyNumberFormat="1" applyFont="1" applyFill="1" applyBorder="1" applyAlignment="1">
      <alignment horizontal="center" vertical="center" shrinkToFit="1"/>
    </xf>
    <xf numFmtId="181" fontId="5" fillId="0" borderId="27" xfId="0" quotePrefix="1" applyNumberFormat="1" applyFont="1" applyFill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/>
    </xf>
    <xf numFmtId="41" fontId="22" fillId="0" borderId="27" xfId="1" applyFont="1" applyFill="1" applyBorder="1" applyAlignment="1" applyProtection="1">
      <alignment horizontal="right" vertical="center" shrinkToFit="1"/>
    </xf>
    <xf numFmtId="41" fontId="22" fillId="0" borderId="27" xfId="1" quotePrefix="1" applyFont="1" applyFill="1" applyBorder="1" applyAlignment="1" applyProtection="1">
      <alignment horizontal="right" vertical="center" shrinkToFit="1"/>
    </xf>
    <xf numFmtId="177" fontId="5" fillId="0" borderId="32" xfId="0" quotePrefix="1" applyNumberFormat="1" applyFont="1" applyFill="1" applyBorder="1" applyAlignment="1">
      <alignment horizontal="left" vertical="center" shrinkToFit="1"/>
    </xf>
    <xf numFmtId="181" fontId="5" fillId="0" borderId="32" xfId="0" applyNumberFormat="1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>
      <alignment horizontal="center" vertical="center"/>
    </xf>
    <xf numFmtId="177" fontId="22" fillId="0" borderId="27" xfId="0" quotePrefix="1" applyNumberFormat="1" applyFont="1" applyFill="1" applyBorder="1" applyAlignment="1">
      <alignment horizontal="left" vertical="center" shrinkToFit="1"/>
    </xf>
    <xf numFmtId="0" fontId="22" fillId="0" borderId="27" xfId="0" applyNumberFormat="1" applyFont="1" applyFill="1" applyBorder="1" applyAlignment="1">
      <alignment vertical="center" shrinkToFit="1"/>
    </xf>
    <xf numFmtId="41" fontId="22" fillId="0" borderId="27" xfId="1" applyFont="1" applyFill="1" applyBorder="1" applyAlignment="1">
      <alignment horizontal="right" vertical="center" shrinkToFit="1"/>
    </xf>
    <xf numFmtId="181" fontId="22" fillId="0" borderId="27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Alignment="1">
      <alignment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161"/>
    <col min="3" max="3" width="35.21875" style="161" bestFit="1" customWidth="1"/>
    <col min="4" max="4" width="8.88671875" style="161"/>
    <col min="5" max="5" width="30.5546875" style="161" customWidth="1"/>
    <col min="6" max="7" width="8.88671875" style="161"/>
    <col min="8" max="8" width="10.109375" style="161" bestFit="1" customWidth="1"/>
    <col min="9" max="9" width="18.88671875" style="161" bestFit="1" customWidth="1"/>
    <col min="10" max="16384" width="8.88671875" style="161"/>
  </cols>
  <sheetData>
    <row r="1" spans="1:12" ht="36" customHeight="1" x14ac:dyDescent="0.15">
      <c r="A1" s="159" t="s">
        <v>54</v>
      </c>
      <c r="B1" s="159"/>
      <c r="C1" s="160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5.5" customHeight="1" x14ac:dyDescent="0.15">
      <c r="A2" s="58" t="s">
        <v>91</v>
      </c>
      <c r="B2" s="162"/>
      <c r="C2" s="163"/>
      <c r="D2" s="164"/>
      <c r="E2" s="164"/>
      <c r="F2" s="164"/>
      <c r="G2" s="164"/>
      <c r="H2" s="164"/>
      <c r="I2" s="164"/>
      <c r="J2" s="164"/>
      <c r="K2" s="164"/>
      <c r="L2" s="117" t="s">
        <v>83</v>
      </c>
    </row>
    <row r="3" spans="1:12" ht="35.25" customHeight="1" x14ac:dyDescent="0.15">
      <c r="A3" s="165" t="s">
        <v>55</v>
      </c>
      <c r="B3" s="165" t="s">
        <v>40</v>
      </c>
      <c r="C3" s="166" t="s">
        <v>56</v>
      </c>
      <c r="D3" s="167" t="s">
        <v>95</v>
      </c>
      <c r="E3" s="165" t="s">
        <v>57</v>
      </c>
      <c r="F3" s="165" t="s">
        <v>58</v>
      </c>
      <c r="G3" s="165" t="s">
        <v>59</v>
      </c>
      <c r="H3" s="165" t="s">
        <v>94</v>
      </c>
      <c r="I3" s="165" t="s">
        <v>41</v>
      </c>
      <c r="J3" s="165" t="s">
        <v>60</v>
      </c>
      <c r="K3" s="165" t="s">
        <v>61</v>
      </c>
      <c r="L3" s="168" t="s">
        <v>1</v>
      </c>
    </row>
    <row r="4" spans="1:12" s="21" customFormat="1" ht="24" customHeight="1" x14ac:dyDescent="0.25">
      <c r="A4" s="132">
        <v>2022</v>
      </c>
      <c r="B4" s="105">
        <v>2</v>
      </c>
      <c r="C4" s="74" t="s">
        <v>172</v>
      </c>
      <c r="D4" s="75" t="s">
        <v>133</v>
      </c>
      <c r="E4" s="186" t="s">
        <v>173</v>
      </c>
      <c r="F4" s="19">
        <v>330</v>
      </c>
      <c r="G4" s="18" t="s">
        <v>174</v>
      </c>
      <c r="H4" s="20">
        <v>24750000</v>
      </c>
      <c r="I4" s="18" t="s">
        <v>134</v>
      </c>
      <c r="J4" s="18" t="s">
        <v>175</v>
      </c>
      <c r="K4" s="18" t="s">
        <v>176</v>
      </c>
      <c r="L4" s="18"/>
    </row>
    <row r="5" spans="1:12" s="21" customFormat="1" ht="24" customHeight="1" x14ac:dyDescent="0.25">
      <c r="A5" s="132">
        <v>2022</v>
      </c>
      <c r="B5" s="105">
        <v>2</v>
      </c>
      <c r="C5" s="74" t="s">
        <v>177</v>
      </c>
      <c r="D5" s="75" t="s">
        <v>133</v>
      </c>
      <c r="E5" s="186" t="s">
        <v>178</v>
      </c>
      <c r="F5" s="19">
        <v>300</v>
      </c>
      <c r="G5" s="18" t="s">
        <v>174</v>
      </c>
      <c r="H5" s="20">
        <v>74700000</v>
      </c>
      <c r="I5" s="18" t="s">
        <v>134</v>
      </c>
      <c r="J5" s="18" t="s">
        <v>175</v>
      </c>
      <c r="K5" s="18" t="s">
        <v>176</v>
      </c>
      <c r="L5" s="18"/>
    </row>
    <row r="6" spans="1:12" s="21" customFormat="1" ht="24" customHeight="1" x14ac:dyDescent="0.25">
      <c r="A6" s="132">
        <v>2022</v>
      </c>
      <c r="B6" s="105">
        <v>2</v>
      </c>
      <c r="C6" s="74" t="s">
        <v>179</v>
      </c>
      <c r="D6" s="18" t="s">
        <v>133</v>
      </c>
      <c r="E6" s="186" t="s">
        <v>180</v>
      </c>
      <c r="F6" s="19">
        <v>30</v>
      </c>
      <c r="G6" s="18" t="s">
        <v>174</v>
      </c>
      <c r="H6" s="20">
        <v>6000000</v>
      </c>
      <c r="I6" s="18" t="s">
        <v>134</v>
      </c>
      <c r="J6" s="18" t="s">
        <v>175</v>
      </c>
      <c r="K6" s="18" t="s">
        <v>176</v>
      </c>
      <c r="L6" s="18"/>
    </row>
    <row r="7" spans="1:12" s="21" customFormat="1" ht="24" customHeight="1" x14ac:dyDescent="0.25">
      <c r="A7" s="132">
        <v>2022</v>
      </c>
      <c r="B7" s="105">
        <v>2</v>
      </c>
      <c r="C7" s="74" t="s">
        <v>181</v>
      </c>
      <c r="D7" s="75" t="s">
        <v>133</v>
      </c>
      <c r="E7" s="186" t="s">
        <v>182</v>
      </c>
      <c r="F7" s="19">
        <v>420</v>
      </c>
      <c r="G7" s="18" t="s">
        <v>174</v>
      </c>
      <c r="H7" s="20">
        <v>15120000</v>
      </c>
      <c r="I7" s="18" t="s">
        <v>134</v>
      </c>
      <c r="J7" s="18" t="s">
        <v>175</v>
      </c>
      <c r="K7" s="18" t="s">
        <v>176</v>
      </c>
      <c r="L7" s="18"/>
    </row>
    <row r="8" spans="1:12" s="21" customFormat="1" ht="24" customHeight="1" x14ac:dyDescent="0.25">
      <c r="A8" s="132">
        <v>2022</v>
      </c>
      <c r="B8" s="105">
        <v>2</v>
      </c>
      <c r="C8" s="74" t="s">
        <v>183</v>
      </c>
      <c r="D8" s="18" t="s">
        <v>133</v>
      </c>
      <c r="E8" s="197" t="s">
        <v>184</v>
      </c>
      <c r="F8" s="75">
        <v>420</v>
      </c>
      <c r="G8" s="54" t="s">
        <v>174</v>
      </c>
      <c r="H8" s="20">
        <v>11340000</v>
      </c>
      <c r="I8" s="18" t="s">
        <v>134</v>
      </c>
      <c r="J8" s="18" t="s">
        <v>175</v>
      </c>
      <c r="K8" s="18" t="s">
        <v>176</v>
      </c>
      <c r="L8" s="18"/>
    </row>
    <row r="9" spans="1:12" s="21" customFormat="1" ht="24" customHeight="1" x14ac:dyDescent="0.25">
      <c r="A9" s="132">
        <v>2022</v>
      </c>
      <c r="B9" s="105">
        <v>2</v>
      </c>
      <c r="C9" s="74" t="s">
        <v>185</v>
      </c>
      <c r="D9" s="18" t="s">
        <v>133</v>
      </c>
      <c r="E9" s="9" t="s">
        <v>186</v>
      </c>
      <c r="F9" s="19">
        <v>1</v>
      </c>
      <c r="G9" s="18" t="s">
        <v>174</v>
      </c>
      <c r="H9" s="20">
        <v>1000000</v>
      </c>
      <c r="I9" s="18" t="s">
        <v>134</v>
      </c>
      <c r="J9" s="18" t="s">
        <v>175</v>
      </c>
      <c r="K9" s="18" t="s">
        <v>176</v>
      </c>
      <c r="L9" s="18"/>
    </row>
    <row r="10" spans="1:12" s="21" customFormat="1" ht="24" customHeight="1" x14ac:dyDescent="0.25">
      <c r="A10" s="132">
        <v>2022</v>
      </c>
      <c r="B10" s="105">
        <v>2</v>
      </c>
      <c r="C10" s="74" t="s">
        <v>187</v>
      </c>
      <c r="D10" s="18" t="s">
        <v>133</v>
      </c>
      <c r="E10" s="9" t="s">
        <v>188</v>
      </c>
      <c r="F10" s="19">
        <v>2</v>
      </c>
      <c r="G10" s="18" t="s">
        <v>174</v>
      </c>
      <c r="H10" s="20">
        <v>1000000</v>
      </c>
      <c r="I10" s="18" t="s">
        <v>134</v>
      </c>
      <c r="J10" s="18" t="s">
        <v>175</v>
      </c>
      <c r="K10" s="18" t="s">
        <v>176</v>
      </c>
      <c r="L10" s="18"/>
    </row>
    <row r="11" spans="1:12" s="21" customFormat="1" ht="24" customHeight="1" x14ac:dyDescent="0.25">
      <c r="A11" s="132">
        <v>2022</v>
      </c>
      <c r="B11" s="105">
        <v>2</v>
      </c>
      <c r="C11" s="74" t="s">
        <v>193</v>
      </c>
      <c r="D11" s="75" t="s">
        <v>133</v>
      </c>
      <c r="E11" s="19" t="s">
        <v>194</v>
      </c>
      <c r="F11" s="19">
        <v>150</v>
      </c>
      <c r="G11" s="18" t="s">
        <v>189</v>
      </c>
      <c r="H11" s="20">
        <v>6000000</v>
      </c>
      <c r="I11" s="18" t="s">
        <v>190</v>
      </c>
      <c r="J11" s="18" t="s">
        <v>191</v>
      </c>
      <c r="K11" s="18" t="s">
        <v>192</v>
      </c>
      <c r="L11" s="18"/>
    </row>
    <row r="12" spans="1:12" s="21" customFormat="1" ht="24" customHeight="1" x14ac:dyDescent="0.25">
      <c r="A12" s="132">
        <v>2022</v>
      </c>
      <c r="B12" s="105">
        <v>2</v>
      </c>
      <c r="C12" s="74" t="s">
        <v>200</v>
      </c>
      <c r="D12" s="18" t="s">
        <v>133</v>
      </c>
      <c r="E12" s="197" t="s">
        <v>201</v>
      </c>
      <c r="F12" s="75">
        <v>1</v>
      </c>
      <c r="G12" s="54">
        <v>1</v>
      </c>
      <c r="H12" s="20">
        <v>5000000</v>
      </c>
      <c r="I12" s="18" t="s">
        <v>202</v>
      </c>
      <c r="J12" s="18" t="s">
        <v>203</v>
      </c>
      <c r="K12" s="18" t="s">
        <v>204</v>
      </c>
      <c r="L12" s="18"/>
    </row>
    <row r="13" spans="1:12" s="21" customFormat="1" ht="24" customHeight="1" x14ac:dyDescent="0.25">
      <c r="A13" s="132"/>
      <c r="B13" s="105"/>
      <c r="C13" s="106" t="s">
        <v>125</v>
      </c>
      <c r="D13" s="18"/>
      <c r="E13" s="9"/>
      <c r="F13" s="19"/>
      <c r="G13" s="18"/>
      <c r="H13" s="20"/>
      <c r="I13" s="18"/>
      <c r="J13" s="18"/>
      <c r="K13" s="18"/>
      <c r="L13" s="18"/>
    </row>
    <row r="14" spans="1:12" s="21" customFormat="1" ht="24" customHeight="1" x14ac:dyDescent="0.25">
      <c r="A14" s="132"/>
      <c r="B14" s="105"/>
      <c r="C14" s="74"/>
      <c r="D14" s="18"/>
      <c r="E14" s="9"/>
      <c r="F14" s="19"/>
      <c r="G14" s="18"/>
      <c r="H14" s="20"/>
      <c r="I14" s="18"/>
      <c r="J14" s="18"/>
      <c r="K14" s="18"/>
      <c r="L14" s="18"/>
    </row>
    <row r="15" spans="1:12" s="21" customFormat="1" ht="24" customHeight="1" x14ac:dyDescent="0.25">
      <c r="A15" s="132"/>
      <c r="B15" s="105"/>
      <c r="C15" s="74"/>
      <c r="D15" s="18"/>
      <c r="E15" s="9"/>
      <c r="F15" s="19"/>
      <c r="G15" s="18"/>
      <c r="H15" s="20"/>
      <c r="I15" s="18"/>
      <c r="J15" s="18"/>
      <c r="K15" s="18"/>
      <c r="L15" s="18"/>
    </row>
    <row r="16" spans="1:12" s="21" customFormat="1" ht="24" customHeight="1" x14ac:dyDescent="0.25">
      <c r="A16" s="132"/>
      <c r="B16" s="105"/>
      <c r="C16" s="74"/>
      <c r="D16" s="18"/>
      <c r="E16" s="9"/>
      <c r="F16" s="19"/>
      <c r="G16" s="18"/>
      <c r="H16" s="20"/>
      <c r="I16" s="18"/>
      <c r="J16" s="18"/>
      <c r="K16" s="18"/>
      <c r="L16" s="18"/>
    </row>
    <row r="17" spans="1:12" s="21" customFormat="1" ht="24" customHeight="1" x14ac:dyDescent="0.25">
      <c r="A17" s="132"/>
      <c r="B17" s="105"/>
      <c r="C17" s="74"/>
      <c r="D17" s="18"/>
      <c r="E17" s="9"/>
      <c r="F17" s="19"/>
      <c r="G17" s="18"/>
      <c r="H17" s="20"/>
      <c r="I17" s="18"/>
      <c r="J17" s="18"/>
      <c r="K17" s="18"/>
      <c r="L17" s="18"/>
    </row>
    <row r="18" spans="1:12" s="21" customFormat="1" ht="24" customHeight="1" x14ac:dyDescent="0.25">
      <c r="A18" s="132"/>
      <c r="B18" s="105"/>
      <c r="C18" s="74"/>
      <c r="D18" s="18"/>
      <c r="E18" s="9"/>
      <c r="F18" s="19"/>
      <c r="G18" s="18"/>
      <c r="H18" s="20"/>
      <c r="I18" s="18"/>
      <c r="J18" s="18"/>
      <c r="K18" s="18"/>
      <c r="L18" s="18"/>
    </row>
    <row r="19" spans="1:12" s="21" customFormat="1" ht="24" customHeight="1" x14ac:dyDescent="0.25">
      <c r="A19" s="132"/>
      <c r="B19" s="105"/>
      <c r="C19" s="74"/>
      <c r="D19" s="18"/>
      <c r="E19" s="9"/>
      <c r="F19" s="19"/>
      <c r="G19" s="18"/>
      <c r="H19" s="20"/>
      <c r="I19" s="18"/>
      <c r="J19" s="18"/>
      <c r="K19" s="18"/>
      <c r="L19" s="18"/>
    </row>
    <row r="20" spans="1:12" s="21" customFormat="1" ht="24" customHeight="1" x14ac:dyDescent="0.25">
      <c r="A20" s="132"/>
      <c r="B20" s="105"/>
      <c r="C20" s="74"/>
      <c r="D20" s="18"/>
      <c r="E20" s="9"/>
      <c r="F20" s="19"/>
      <c r="G20" s="18"/>
      <c r="H20" s="20"/>
      <c r="I20" s="18"/>
      <c r="J20" s="18"/>
      <c r="K20" s="18"/>
      <c r="L20" s="18"/>
    </row>
    <row r="21" spans="1:12" s="21" customFormat="1" ht="24" customHeight="1" x14ac:dyDescent="0.25">
      <c r="A21" s="132"/>
      <c r="B21" s="105"/>
      <c r="C21" s="74"/>
      <c r="D21" s="18"/>
      <c r="E21" s="9"/>
      <c r="F21" s="19"/>
      <c r="G21" s="18"/>
      <c r="H21" s="20"/>
      <c r="I21" s="18"/>
      <c r="J21" s="18"/>
      <c r="K21" s="18"/>
      <c r="L21" s="18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24" customWidth="1"/>
    <col min="2" max="2" width="42.21875" style="24" customWidth="1"/>
    <col min="3" max="3" width="11.109375" style="24" customWidth="1"/>
    <col min="4" max="4" width="14" style="24" customWidth="1"/>
    <col min="5" max="5" width="9.44140625" style="24" customWidth="1"/>
    <col min="6" max="6" width="14" style="24" customWidth="1"/>
    <col min="7" max="7" width="9.5546875" style="24" customWidth="1"/>
    <col min="8" max="8" width="14" style="24" customWidth="1"/>
    <col min="9" max="9" width="27.21875" style="24" customWidth="1"/>
    <col min="10" max="16384" width="8.88671875" style="22"/>
  </cols>
  <sheetData>
    <row r="1" spans="1:9" s="38" customFormat="1" ht="36" customHeight="1" x14ac:dyDescent="0.55000000000000004">
      <c r="A1" s="257" t="s">
        <v>72</v>
      </c>
      <c r="B1" s="257"/>
      <c r="C1" s="257"/>
      <c r="D1" s="257"/>
      <c r="E1" s="257"/>
      <c r="F1" s="257"/>
      <c r="G1" s="257"/>
      <c r="H1" s="257"/>
      <c r="I1" s="257"/>
    </row>
    <row r="2" spans="1:9" ht="24" customHeight="1" x14ac:dyDescent="0.25">
      <c r="A2" s="73" t="s">
        <v>90</v>
      </c>
      <c r="B2" s="73"/>
      <c r="C2" s="25"/>
      <c r="D2" s="25"/>
      <c r="E2" s="25"/>
      <c r="F2" s="25"/>
      <c r="G2" s="25"/>
      <c r="H2" s="25"/>
      <c r="I2" s="26" t="s">
        <v>82</v>
      </c>
    </row>
    <row r="3" spans="1:9" ht="24" customHeight="1" x14ac:dyDescent="0.25">
      <c r="A3" s="262" t="s">
        <v>3</v>
      </c>
      <c r="B3" s="260" t="s">
        <v>4</v>
      </c>
      <c r="C3" s="260" t="s">
        <v>62</v>
      </c>
      <c r="D3" s="260" t="s">
        <v>74</v>
      </c>
      <c r="E3" s="258" t="s">
        <v>75</v>
      </c>
      <c r="F3" s="259"/>
      <c r="G3" s="258" t="s">
        <v>76</v>
      </c>
      <c r="H3" s="259"/>
      <c r="I3" s="260" t="s">
        <v>73</v>
      </c>
    </row>
    <row r="4" spans="1:9" ht="24" customHeight="1" x14ac:dyDescent="0.25">
      <c r="A4" s="263"/>
      <c r="B4" s="261"/>
      <c r="C4" s="261"/>
      <c r="D4" s="261"/>
      <c r="E4" s="51" t="s">
        <v>79</v>
      </c>
      <c r="F4" s="51" t="s">
        <v>80</v>
      </c>
      <c r="G4" s="51" t="s">
        <v>79</v>
      </c>
      <c r="H4" s="51" t="s">
        <v>80</v>
      </c>
      <c r="I4" s="261"/>
    </row>
    <row r="5" spans="1:9" ht="24" customHeight="1" x14ac:dyDescent="0.25">
      <c r="A5" s="5"/>
      <c r="B5" s="106" t="s">
        <v>144</v>
      </c>
      <c r="C5" s="88"/>
      <c r="D5" s="88"/>
      <c r="E5" s="90"/>
      <c r="F5" s="88"/>
      <c r="G5" s="90"/>
      <c r="H5" s="88"/>
      <c r="I5" s="8"/>
    </row>
    <row r="6" spans="1:9" ht="24" customHeight="1" x14ac:dyDescent="0.25">
      <c r="A6" s="5"/>
      <c r="B6" s="6"/>
      <c r="C6" s="88"/>
      <c r="D6" s="88"/>
      <c r="E6" s="90"/>
      <c r="F6" s="88"/>
      <c r="G6" s="90"/>
      <c r="H6" s="88"/>
      <c r="I6" s="8"/>
    </row>
    <row r="7" spans="1:9" ht="24" customHeight="1" x14ac:dyDescent="0.25">
      <c r="A7" s="5"/>
      <c r="B7" s="6"/>
      <c r="C7" s="88"/>
      <c r="D7" s="88"/>
      <c r="E7" s="90"/>
      <c r="F7" s="88"/>
      <c r="G7" s="90"/>
      <c r="H7" s="88"/>
      <c r="I7" s="8"/>
    </row>
    <row r="8" spans="1:9" ht="24" customHeight="1" x14ac:dyDescent="0.25">
      <c r="A8" s="5"/>
      <c r="B8" s="6"/>
      <c r="C8" s="88"/>
      <c r="D8" s="88"/>
      <c r="E8" s="90"/>
      <c r="F8" s="88"/>
      <c r="G8" s="90"/>
      <c r="H8" s="88"/>
      <c r="I8" s="8"/>
    </row>
    <row r="9" spans="1:9" ht="24" customHeight="1" x14ac:dyDescent="0.25">
      <c r="A9" s="5"/>
      <c r="B9" s="6"/>
      <c r="C9" s="88"/>
      <c r="D9" s="88"/>
      <c r="E9" s="90"/>
      <c r="F9" s="88"/>
      <c r="G9" s="90"/>
      <c r="H9" s="88"/>
      <c r="I9" s="8"/>
    </row>
    <row r="10" spans="1:9" ht="24" customHeight="1" x14ac:dyDescent="0.25">
      <c r="A10" s="5"/>
      <c r="B10" s="6"/>
      <c r="C10" s="88"/>
      <c r="D10" s="88"/>
      <c r="E10" s="90"/>
      <c r="F10" s="88"/>
      <c r="G10" s="90"/>
      <c r="H10" s="88"/>
      <c r="I10" s="8"/>
    </row>
    <row r="11" spans="1:9" ht="24" customHeight="1" x14ac:dyDescent="0.25">
      <c r="A11" s="5"/>
      <c r="B11" s="6"/>
      <c r="C11" s="88"/>
      <c r="D11" s="88"/>
      <c r="E11" s="90"/>
      <c r="F11" s="88"/>
      <c r="G11" s="90"/>
      <c r="H11" s="88"/>
      <c r="I11" s="8"/>
    </row>
    <row r="12" spans="1:9" ht="24" customHeight="1" x14ac:dyDescent="0.25">
      <c r="A12" s="5"/>
      <c r="B12" s="6"/>
      <c r="C12" s="88"/>
      <c r="D12" s="88"/>
      <c r="E12" s="90"/>
      <c r="F12" s="88"/>
      <c r="G12" s="90"/>
      <c r="H12" s="88"/>
      <c r="I12" s="8"/>
    </row>
    <row r="13" spans="1:9" ht="24" customHeight="1" x14ac:dyDescent="0.25">
      <c r="A13" s="5"/>
      <c r="B13" s="6"/>
      <c r="C13" s="88"/>
      <c r="D13" s="88"/>
      <c r="E13" s="90"/>
      <c r="F13" s="88"/>
      <c r="G13" s="90"/>
      <c r="H13" s="88"/>
      <c r="I13" s="8"/>
    </row>
    <row r="14" spans="1:9" ht="24" customHeight="1" x14ac:dyDescent="0.25">
      <c r="A14" s="5"/>
      <c r="B14" s="6"/>
      <c r="C14" s="88"/>
      <c r="D14" s="88"/>
      <c r="E14" s="90"/>
      <c r="F14" s="88"/>
      <c r="G14" s="90"/>
      <c r="H14" s="88"/>
      <c r="I14" s="8"/>
    </row>
    <row r="15" spans="1:9" ht="24" customHeight="1" x14ac:dyDescent="0.25">
      <c r="A15" s="5"/>
      <c r="B15" s="6"/>
      <c r="C15" s="88"/>
      <c r="D15" s="88"/>
      <c r="E15" s="90"/>
      <c r="F15" s="88"/>
      <c r="G15" s="90"/>
      <c r="H15" s="88"/>
      <c r="I15" s="8"/>
    </row>
    <row r="16" spans="1:9" ht="24" customHeight="1" x14ac:dyDescent="0.25">
      <c r="A16" s="5"/>
      <c r="B16" s="6"/>
      <c r="C16" s="89"/>
      <c r="D16" s="89"/>
      <c r="E16" s="91"/>
      <c r="F16" s="89"/>
      <c r="G16" s="91"/>
      <c r="H16" s="89"/>
      <c r="I16" s="8"/>
    </row>
    <row r="17" spans="3:9" ht="24" customHeight="1" x14ac:dyDescent="0.25">
      <c r="C17" s="50"/>
      <c r="D17" s="50"/>
      <c r="E17" s="50"/>
      <c r="F17" s="50"/>
      <c r="G17" s="50"/>
      <c r="H17" s="50"/>
      <c r="I17" s="5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8.6640625" style="174" customWidth="1"/>
    <col min="2" max="2" width="8.77734375" style="174" customWidth="1"/>
    <col min="3" max="3" width="44.21875" style="175" customWidth="1"/>
    <col min="4" max="4" width="10.88671875" style="174" customWidth="1"/>
    <col min="5" max="5" width="12.44140625" style="174" customWidth="1"/>
    <col min="6" max="6" width="18.88671875" style="174" customWidth="1"/>
    <col min="7" max="7" width="11.21875" style="174" customWidth="1"/>
    <col min="8" max="9" width="12.44140625" style="174" customWidth="1"/>
    <col min="10" max="16384" width="8.88671875" style="53"/>
  </cols>
  <sheetData>
    <row r="1" spans="1:12" ht="36" customHeight="1" x14ac:dyDescent="0.15">
      <c r="A1" s="159" t="s">
        <v>68</v>
      </c>
      <c r="B1" s="159"/>
      <c r="C1" s="160"/>
      <c r="D1" s="159"/>
      <c r="E1" s="159"/>
      <c r="F1" s="159"/>
      <c r="G1" s="159"/>
      <c r="H1" s="159"/>
      <c r="I1" s="159"/>
      <c r="J1" s="153"/>
      <c r="K1" s="153"/>
      <c r="L1" s="153"/>
    </row>
    <row r="2" spans="1:12" s="21" customFormat="1" ht="25.5" customHeight="1" x14ac:dyDescent="0.25">
      <c r="A2" s="58" t="s">
        <v>91</v>
      </c>
      <c r="B2" s="162"/>
      <c r="C2" s="163"/>
      <c r="D2" s="164"/>
      <c r="E2" s="164"/>
      <c r="F2" s="164"/>
      <c r="G2" s="164"/>
      <c r="H2" s="164"/>
      <c r="I2" s="117" t="s">
        <v>83</v>
      </c>
      <c r="J2" s="164"/>
      <c r="K2" s="164"/>
      <c r="L2" s="164"/>
    </row>
    <row r="3" spans="1:12" ht="35.25" customHeight="1" x14ac:dyDescent="0.15">
      <c r="A3" s="169" t="s">
        <v>39</v>
      </c>
      <c r="B3" s="170" t="s">
        <v>40</v>
      </c>
      <c r="C3" s="171" t="s">
        <v>52</v>
      </c>
      <c r="D3" s="171" t="s">
        <v>0</v>
      </c>
      <c r="E3" s="172" t="s">
        <v>93</v>
      </c>
      <c r="F3" s="169" t="s">
        <v>41</v>
      </c>
      <c r="G3" s="169" t="s">
        <v>42</v>
      </c>
      <c r="H3" s="169" t="s">
        <v>43</v>
      </c>
      <c r="I3" s="173" t="s">
        <v>1</v>
      </c>
    </row>
    <row r="4" spans="1:12" s="161" customFormat="1" ht="24" customHeight="1" x14ac:dyDescent="0.15">
      <c r="A4" s="132">
        <v>2022</v>
      </c>
      <c r="B4" s="105">
        <v>2</v>
      </c>
      <c r="C4" s="92" t="s">
        <v>195</v>
      </c>
      <c r="D4" s="75" t="s">
        <v>196</v>
      </c>
      <c r="E4" s="20">
        <v>8000000</v>
      </c>
      <c r="F4" s="18" t="s">
        <v>197</v>
      </c>
      <c r="G4" s="18" t="s">
        <v>198</v>
      </c>
      <c r="H4" s="18" t="s">
        <v>199</v>
      </c>
      <c r="I4" s="54"/>
      <c r="J4" s="53"/>
      <c r="K4" s="53"/>
      <c r="L4" s="53"/>
    </row>
    <row r="5" spans="1:12" s="161" customFormat="1" ht="24" customHeight="1" x14ac:dyDescent="0.15">
      <c r="A5" s="132">
        <v>2022</v>
      </c>
      <c r="B5" s="105">
        <v>2</v>
      </c>
      <c r="C5" s="92" t="s">
        <v>205</v>
      </c>
      <c r="D5" s="75" t="s">
        <v>206</v>
      </c>
      <c r="E5" s="76">
        <v>85000000</v>
      </c>
      <c r="F5" s="18" t="s">
        <v>207</v>
      </c>
      <c r="G5" s="18" t="s">
        <v>208</v>
      </c>
      <c r="H5" s="18" t="s">
        <v>209</v>
      </c>
      <c r="I5" s="54"/>
      <c r="J5" s="53"/>
      <c r="K5" s="53"/>
      <c r="L5" s="53"/>
    </row>
    <row r="6" spans="1:12" s="21" customFormat="1" ht="24" customHeight="1" x14ac:dyDescent="0.25">
      <c r="A6" s="132"/>
      <c r="B6" s="104"/>
      <c r="C6" s="106" t="s">
        <v>125</v>
      </c>
      <c r="D6" s="75"/>
      <c r="E6" s="76"/>
      <c r="F6" s="18"/>
      <c r="G6" s="18"/>
      <c r="H6" s="18"/>
      <c r="I6" s="18"/>
    </row>
    <row r="7" spans="1:12" ht="24" customHeight="1" x14ac:dyDescent="0.15">
      <c r="A7" s="132"/>
      <c r="B7" s="105"/>
      <c r="C7" s="92"/>
      <c r="D7" s="75"/>
      <c r="E7" s="20"/>
      <c r="F7" s="18"/>
      <c r="G7" s="18"/>
      <c r="H7" s="18"/>
      <c r="I7" s="54"/>
    </row>
    <row r="8" spans="1:12" ht="24" customHeight="1" x14ac:dyDescent="0.15">
      <c r="A8" s="132"/>
      <c r="B8" s="104"/>
      <c r="C8" s="92"/>
      <c r="D8" s="75"/>
      <c r="E8" s="20"/>
      <c r="F8" s="18"/>
      <c r="G8" s="18"/>
      <c r="H8" s="18"/>
      <c r="I8" s="194"/>
    </row>
    <row r="9" spans="1:12" ht="24" customHeight="1" x14ac:dyDescent="0.15">
      <c r="A9" s="132"/>
      <c r="B9" s="105"/>
      <c r="C9" s="92"/>
      <c r="D9" s="75"/>
      <c r="E9" s="20"/>
      <c r="F9" s="18"/>
      <c r="G9" s="18"/>
      <c r="H9" s="18"/>
      <c r="I9" s="54"/>
    </row>
    <row r="10" spans="1:12" ht="24" customHeight="1" x14ac:dyDescent="0.15">
      <c r="A10" s="132"/>
      <c r="B10" s="104"/>
      <c r="C10" s="92"/>
      <c r="D10" s="75"/>
      <c r="E10" s="130"/>
      <c r="F10" s="75"/>
      <c r="G10" s="54"/>
      <c r="H10" s="130"/>
      <c r="I10" s="54"/>
    </row>
    <row r="11" spans="1:12" ht="24" customHeight="1" x14ac:dyDescent="0.15">
      <c r="A11" s="132"/>
      <c r="B11" s="104"/>
      <c r="C11" s="92"/>
      <c r="D11" s="75"/>
      <c r="E11" s="130"/>
      <c r="F11" s="75"/>
      <c r="G11" s="54"/>
      <c r="H11" s="130"/>
      <c r="I11" s="54"/>
    </row>
    <row r="12" spans="1:12" s="131" customFormat="1" ht="24" customHeight="1" x14ac:dyDescent="0.15">
      <c r="A12" s="132"/>
      <c r="B12" s="104"/>
      <c r="C12" s="92"/>
      <c r="D12" s="75"/>
      <c r="E12" s="130"/>
      <c r="F12" s="75"/>
      <c r="G12" s="54"/>
      <c r="H12" s="54"/>
      <c r="I12" s="54"/>
      <c r="J12" s="53"/>
      <c r="K12" s="53"/>
      <c r="L12" s="53"/>
    </row>
    <row r="13" spans="1:12" s="131" customFormat="1" ht="24" customHeight="1" x14ac:dyDescent="0.15">
      <c r="A13" s="132"/>
      <c r="B13" s="105"/>
      <c r="C13" s="92"/>
      <c r="D13" s="75"/>
      <c r="E13" s="20"/>
      <c r="F13" s="18"/>
      <c r="G13" s="18"/>
      <c r="H13" s="18"/>
      <c r="I13" s="54"/>
      <c r="J13" s="53"/>
      <c r="K13" s="53"/>
      <c r="L13" s="53"/>
    </row>
    <row r="14" spans="1:12" ht="24" customHeight="1" x14ac:dyDescent="0.15">
      <c r="A14" s="132"/>
      <c r="B14" s="104"/>
      <c r="C14" s="92"/>
      <c r="D14" s="75"/>
      <c r="E14" s="20"/>
      <c r="F14" s="18"/>
      <c r="G14" s="18"/>
      <c r="H14" s="18"/>
      <c r="I14" s="194"/>
    </row>
    <row r="15" spans="1:12" s="161" customFormat="1" ht="24" customHeight="1" x14ac:dyDescent="0.15">
      <c r="A15" s="132"/>
      <c r="B15" s="105"/>
      <c r="C15" s="92"/>
      <c r="D15" s="75"/>
      <c r="E15" s="20"/>
      <c r="F15" s="18"/>
      <c r="G15" s="18"/>
      <c r="H15" s="18"/>
      <c r="I15" s="54"/>
      <c r="J15" s="53"/>
      <c r="K15" s="53"/>
      <c r="L15" s="53"/>
    </row>
    <row r="16" spans="1:12" s="161" customFormat="1" ht="24" customHeight="1" x14ac:dyDescent="0.15">
      <c r="A16" s="133"/>
      <c r="B16" s="104"/>
      <c r="C16" s="157"/>
      <c r="D16" s="75"/>
      <c r="E16" s="76"/>
      <c r="F16" s="18"/>
      <c r="G16" s="54"/>
      <c r="H16" s="18"/>
      <c r="I16" s="54"/>
      <c r="J16" s="53"/>
      <c r="K16" s="53"/>
      <c r="L16" s="53"/>
    </row>
    <row r="17" spans="1:12" s="161" customFormat="1" ht="24" customHeight="1" x14ac:dyDescent="0.15">
      <c r="A17" s="133"/>
      <c r="B17" s="104"/>
      <c r="C17" s="157"/>
      <c r="D17" s="75"/>
      <c r="E17" s="76"/>
      <c r="F17" s="18"/>
      <c r="G17" s="54"/>
      <c r="H17" s="18"/>
      <c r="I17" s="54"/>
      <c r="J17" s="53"/>
      <c r="K17" s="53"/>
      <c r="L17" s="53"/>
    </row>
    <row r="18" spans="1:12" s="161" customFormat="1" ht="24" customHeight="1" x14ac:dyDescent="0.15">
      <c r="A18" s="133"/>
      <c r="B18" s="104"/>
      <c r="C18" s="157"/>
      <c r="D18" s="75"/>
      <c r="E18" s="76"/>
      <c r="F18" s="18"/>
      <c r="G18" s="54"/>
      <c r="H18" s="18"/>
      <c r="I18" s="54"/>
      <c r="J18" s="53"/>
      <c r="K18" s="53"/>
      <c r="L18" s="53"/>
    </row>
    <row r="19" spans="1:12" s="161" customFormat="1" ht="24" customHeight="1" x14ac:dyDescent="0.15">
      <c r="A19" s="133"/>
      <c r="B19" s="104"/>
      <c r="C19" s="157"/>
      <c r="D19" s="75"/>
      <c r="E19" s="76"/>
      <c r="F19" s="18"/>
      <c r="G19" s="54"/>
      <c r="H19" s="18"/>
      <c r="I19" s="54"/>
      <c r="J19" s="53"/>
      <c r="K19" s="53"/>
      <c r="L19" s="53"/>
    </row>
    <row r="20" spans="1:12" s="161" customFormat="1" ht="24" customHeight="1" x14ac:dyDescent="0.15">
      <c r="A20" s="133"/>
      <c r="B20" s="104"/>
      <c r="C20" s="157"/>
      <c r="D20" s="75"/>
      <c r="E20" s="76"/>
      <c r="F20" s="18"/>
      <c r="G20" s="54"/>
      <c r="H20" s="18"/>
      <c r="I20" s="54"/>
      <c r="J20" s="53"/>
      <c r="K20" s="53"/>
      <c r="L20" s="53"/>
    </row>
    <row r="21" spans="1:12" s="161" customFormat="1" ht="24" customHeight="1" x14ac:dyDescent="0.15">
      <c r="A21" s="133"/>
      <c r="B21" s="104"/>
      <c r="C21" s="157"/>
      <c r="D21" s="75"/>
      <c r="E21" s="76"/>
      <c r="F21" s="18"/>
      <c r="G21" s="54"/>
      <c r="H21" s="18"/>
      <c r="I21" s="54"/>
      <c r="J21" s="53"/>
      <c r="K21" s="53"/>
      <c r="L21" s="5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174" customWidth="1"/>
    <col min="2" max="2" width="8.77734375" style="174" customWidth="1"/>
    <col min="3" max="3" width="46.6640625" style="175" bestFit="1" customWidth="1"/>
    <col min="4" max="4" width="10.88671875" style="174" customWidth="1"/>
    <col min="5" max="8" width="12.44140625" style="174" customWidth="1"/>
    <col min="9" max="10" width="11.33203125" style="174" customWidth="1"/>
    <col min="11" max="11" width="11.6640625" style="177" customWidth="1"/>
    <col min="12" max="12" width="11.33203125" style="174" bestFit="1" customWidth="1"/>
    <col min="13" max="13" width="8.88671875" style="174"/>
    <col min="14" max="16384" width="8.88671875" style="53"/>
  </cols>
  <sheetData>
    <row r="1" spans="1:13" ht="36" customHeight="1" x14ac:dyDescent="0.15">
      <c r="A1" s="159" t="s">
        <v>71</v>
      </c>
      <c r="B1" s="159"/>
      <c r="C1" s="160"/>
      <c r="D1" s="159"/>
      <c r="E1" s="159"/>
      <c r="F1" s="159"/>
      <c r="G1" s="159"/>
      <c r="H1" s="159"/>
      <c r="I1" s="159"/>
      <c r="J1" s="159"/>
      <c r="K1" s="159"/>
      <c r="L1" s="159"/>
      <c r="M1" s="176"/>
    </row>
    <row r="2" spans="1:13" s="21" customFormat="1" ht="25.5" customHeight="1" x14ac:dyDescent="0.25">
      <c r="A2" s="58" t="s">
        <v>91</v>
      </c>
      <c r="B2" s="162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17" t="s">
        <v>83</v>
      </c>
    </row>
    <row r="3" spans="1:13" ht="35.25" customHeight="1" x14ac:dyDescent="0.15">
      <c r="A3" s="169" t="s">
        <v>39</v>
      </c>
      <c r="B3" s="170" t="s">
        <v>40</v>
      </c>
      <c r="C3" s="171" t="s">
        <v>70</v>
      </c>
      <c r="D3" s="169" t="s">
        <v>69</v>
      </c>
      <c r="E3" s="170" t="s">
        <v>0</v>
      </c>
      <c r="F3" s="170" t="s">
        <v>87</v>
      </c>
      <c r="G3" s="170" t="s">
        <v>86</v>
      </c>
      <c r="H3" s="170" t="s">
        <v>85</v>
      </c>
      <c r="I3" s="170" t="s">
        <v>84</v>
      </c>
      <c r="J3" s="169" t="s">
        <v>41</v>
      </c>
      <c r="K3" s="169" t="s">
        <v>42</v>
      </c>
      <c r="L3" s="169" t="s">
        <v>43</v>
      </c>
      <c r="M3" s="173" t="s">
        <v>1</v>
      </c>
    </row>
    <row r="4" spans="1:13" s="21" customFormat="1" ht="24" customHeight="1" x14ac:dyDescent="0.25">
      <c r="A4" s="132">
        <v>2022</v>
      </c>
      <c r="B4" s="104">
        <v>2</v>
      </c>
      <c r="C4" s="196" t="s">
        <v>210</v>
      </c>
      <c r="D4" s="18" t="s">
        <v>138</v>
      </c>
      <c r="E4" s="9" t="s">
        <v>211</v>
      </c>
      <c r="F4" s="77">
        <v>176000000</v>
      </c>
      <c r="G4" s="78"/>
      <c r="H4" s="78"/>
      <c r="I4" s="77">
        <v>176000000</v>
      </c>
      <c r="J4" s="18" t="s">
        <v>214</v>
      </c>
      <c r="K4" s="18" t="s">
        <v>212</v>
      </c>
      <c r="L4" s="18" t="s">
        <v>213</v>
      </c>
      <c r="M4" s="20"/>
    </row>
    <row r="5" spans="1:13" s="21" customFormat="1" ht="24" customHeight="1" x14ac:dyDescent="0.25">
      <c r="A5" s="132"/>
      <c r="B5" s="104"/>
      <c r="C5" s="106" t="s">
        <v>125</v>
      </c>
      <c r="D5" s="18"/>
      <c r="E5" s="9"/>
      <c r="F5" s="77"/>
      <c r="G5" s="78"/>
      <c r="H5" s="78"/>
      <c r="I5" s="77"/>
      <c r="J5" s="18"/>
      <c r="K5" s="18"/>
      <c r="L5" s="18"/>
      <c r="M5" s="20"/>
    </row>
    <row r="6" spans="1:13" s="21" customFormat="1" ht="24" customHeight="1" x14ac:dyDescent="0.25">
      <c r="A6" s="132"/>
      <c r="B6" s="105"/>
      <c r="C6" s="56"/>
      <c r="D6" s="18"/>
      <c r="E6" s="9"/>
      <c r="F6" s="77"/>
      <c r="G6" s="78"/>
      <c r="H6" s="78"/>
      <c r="I6" s="195"/>
      <c r="J6" s="18"/>
      <c r="K6" s="18"/>
      <c r="L6" s="18"/>
      <c r="M6" s="20"/>
    </row>
    <row r="7" spans="1:13" s="21" customFormat="1" ht="24" customHeight="1" x14ac:dyDescent="0.25">
      <c r="A7" s="18"/>
      <c r="B7" s="54"/>
      <c r="C7" s="56"/>
      <c r="D7" s="18"/>
      <c r="E7" s="9"/>
      <c r="F7" s="77"/>
      <c r="G7" s="78"/>
      <c r="H7" s="78"/>
      <c r="I7" s="78"/>
      <c r="J7" s="18"/>
      <c r="K7" s="18"/>
      <c r="L7" s="18"/>
      <c r="M7" s="20"/>
    </row>
    <row r="8" spans="1:13" s="21" customFormat="1" ht="24" customHeight="1" x14ac:dyDescent="0.25">
      <c r="A8" s="18"/>
      <c r="B8" s="54"/>
      <c r="C8" s="56"/>
      <c r="D8" s="18"/>
      <c r="E8" s="9"/>
      <c r="F8" s="77"/>
      <c r="G8" s="78"/>
      <c r="H8" s="78"/>
      <c r="I8" s="78"/>
      <c r="J8" s="18"/>
      <c r="K8" s="18"/>
      <c r="L8" s="18"/>
      <c r="M8" s="20"/>
    </row>
    <row r="9" spans="1:13" s="21" customFormat="1" ht="24" customHeight="1" x14ac:dyDescent="0.25">
      <c r="A9" s="18"/>
      <c r="B9" s="54"/>
      <c r="C9" s="56"/>
      <c r="D9" s="18"/>
      <c r="E9" s="9"/>
      <c r="F9" s="77"/>
      <c r="G9" s="78"/>
      <c r="H9" s="78"/>
      <c r="I9" s="78"/>
      <c r="J9" s="18"/>
      <c r="K9" s="18"/>
      <c r="L9" s="18"/>
      <c r="M9" s="20"/>
    </row>
    <row r="10" spans="1:13" s="21" customFormat="1" ht="24" customHeight="1" x14ac:dyDescent="0.25">
      <c r="A10" s="18"/>
      <c r="B10" s="54"/>
      <c r="C10" s="56"/>
      <c r="D10" s="18"/>
      <c r="E10" s="9"/>
      <c r="F10" s="77"/>
      <c r="G10" s="78"/>
      <c r="H10" s="78"/>
      <c r="I10" s="78"/>
      <c r="J10" s="18"/>
      <c r="K10" s="18"/>
      <c r="L10" s="18"/>
      <c r="M10" s="20"/>
    </row>
    <row r="11" spans="1:13" s="21" customFormat="1" ht="24" customHeight="1" x14ac:dyDescent="0.25">
      <c r="A11" s="18"/>
      <c r="B11" s="54"/>
      <c r="C11" s="56"/>
      <c r="D11" s="18"/>
      <c r="E11" s="9"/>
      <c r="F11" s="77"/>
      <c r="G11" s="78"/>
      <c r="H11" s="78"/>
      <c r="I11" s="78"/>
      <c r="J11" s="18"/>
      <c r="K11" s="18"/>
      <c r="L11" s="18"/>
      <c r="M11" s="20"/>
    </row>
    <row r="12" spans="1:13" s="21" customFormat="1" ht="24" customHeight="1" x14ac:dyDescent="0.25">
      <c r="A12" s="18"/>
      <c r="B12" s="54"/>
      <c r="C12" s="82"/>
      <c r="D12" s="18"/>
      <c r="E12" s="9"/>
      <c r="F12" s="77"/>
      <c r="G12" s="78"/>
      <c r="H12" s="78"/>
      <c r="I12" s="78"/>
      <c r="J12" s="18"/>
      <c r="K12" s="18"/>
      <c r="L12" s="18"/>
      <c r="M12" s="20"/>
    </row>
    <row r="13" spans="1:13" s="21" customFormat="1" ht="24" customHeight="1" x14ac:dyDescent="0.25">
      <c r="A13" s="18"/>
      <c r="B13" s="54"/>
      <c r="C13" s="56"/>
      <c r="D13" s="18"/>
      <c r="E13" s="9"/>
      <c r="F13" s="77"/>
      <c r="G13" s="78"/>
      <c r="H13" s="78"/>
      <c r="I13" s="78"/>
      <c r="J13" s="18"/>
      <c r="K13" s="18"/>
      <c r="L13" s="18"/>
      <c r="M13" s="20"/>
    </row>
    <row r="14" spans="1:13" s="21" customFormat="1" ht="24" customHeight="1" x14ac:dyDescent="0.25">
      <c r="A14" s="18"/>
      <c r="B14" s="54"/>
      <c r="C14" s="82"/>
      <c r="D14" s="18"/>
      <c r="E14" s="9"/>
      <c r="F14" s="77"/>
      <c r="G14" s="78"/>
      <c r="H14" s="78"/>
      <c r="I14" s="78"/>
      <c r="J14" s="18"/>
      <c r="K14" s="18"/>
      <c r="L14" s="18"/>
      <c r="M14" s="20"/>
    </row>
    <row r="15" spans="1:13" s="21" customFormat="1" ht="24" customHeight="1" x14ac:dyDescent="0.25">
      <c r="A15" s="18"/>
      <c r="B15" s="54"/>
      <c r="C15" s="56"/>
      <c r="D15" s="18"/>
      <c r="E15" s="9"/>
      <c r="F15" s="77"/>
      <c r="G15" s="78"/>
      <c r="H15" s="78"/>
      <c r="I15" s="78"/>
      <c r="J15" s="18"/>
      <c r="K15" s="18"/>
      <c r="L15" s="18"/>
      <c r="M15" s="20"/>
    </row>
    <row r="16" spans="1:13" s="21" customFormat="1" ht="24" customHeight="1" x14ac:dyDescent="0.25">
      <c r="A16" s="18"/>
      <c r="B16" s="54"/>
      <c r="C16" s="56"/>
      <c r="D16" s="18"/>
      <c r="E16" s="9"/>
      <c r="F16" s="77"/>
      <c r="G16" s="78"/>
      <c r="H16" s="78"/>
      <c r="I16" s="78"/>
      <c r="J16" s="18"/>
      <c r="K16" s="18"/>
      <c r="L16" s="18"/>
      <c r="M16" s="20"/>
    </row>
    <row r="17" spans="1:13" s="21" customFormat="1" ht="24" customHeight="1" x14ac:dyDescent="0.25">
      <c r="A17" s="18"/>
      <c r="B17" s="54"/>
      <c r="C17" s="56"/>
      <c r="D17" s="18"/>
      <c r="E17" s="9"/>
      <c r="F17" s="77"/>
      <c r="G17" s="78"/>
      <c r="H17" s="78"/>
      <c r="I17" s="78"/>
      <c r="J17" s="18"/>
      <c r="K17" s="18"/>
      <c r="L17" s="18"/>
      <c r="M17" s="20"/>
    </row>
    <row r="18" spans="1:13" s="21" customFormat="1" ht="24" customHeight="1" x14ac:dyDescent="0.25">
      <c r="A18" s="18"/>
      <c r="B18" s="54"/>
      <c r="C18" s="56"/>
      <c r="D18" s="18"/>
      <c r="E18" s="9"/>
      <c r="F18" s="77"/>
      <c r="G18" s="78"/>
      <c r="H18" s="78"/>
      <c r="I18" s="78"/>
      <c r="J18" s="18"/>
      <c r="K18" s="18"/>
      <c r="L18" s="18"/>
      <c r="M18" s="20"/>
    </row>
    <row r="19" spans="1:13" s="21" customFormat="1" ht="24" customHeight="1" x14ac:dyDescent="0.25">
      <c r="A19" s="18"/>
      <c r="B19" s="54"/>
      <c r="C19" s="56"/>
      <c r="D19" s="18"/>
      <c r="E19" s="9"/>
      <c r="F19" s="77"/>
      <c r="G19" s="78"/>
      <c r="H19" s="78"/>
      <c r="I19" s="78"/>
      <c r="J19" s="18"/>
      <c r="K19" s="18"/>
      <c r="L19" s="18"/>
      <c r="M19" s="20"/>
    </row>
    <row r="20" spans="1:13" s="21" customFormat="1" ht="24" customHeight="1" x14ac:dyDescent="0.25">
      <c r="A20" s="18"/>
      <c r="B20" s="54"/>
      <c r="C20" s="56"/>
      <c r="D20" s="18"/>
      <c r="E20" s="9"/>
      <c r="F20" s="77"/>
      <c r="G20" s="78"/>
      <c r="H20" s="78"/>
      <c r="I20" s="78"/>
      <c r="J20" s="18"/>
      <c r="K20" s="18"/>
      <c r="L20" s="18"/>
      <c r="M20" s="2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0" customWidth="1"/>
    <col min="2" max="2" width="56.5546875" style="30" customWidth="1"/>
    <col min="3" max="3" width="9.5546875" style="30" customWidth="1"/>
    <col min="4" max="4" width="8.88671875" style="30" customWidth="1"/>
    <col min="5" max="5" width="9.21875" style="30" customWidth="1"/>
    <col min="6" max="8" width="9.6640625" style="30" customWidth="1"/>
    <col min="9" max="9" width="11.109375" style="30" customWidth="1"/>
    <col min="10" max="10" width="9.6640625" style="30" customWidth="1"/>
    <col min="11" max="11" width="8.44140625" style="30" customWidth="1"/>
    <col min="12" max="12" width="1.5546875" style="17" customWidth="1"/>
    <col min="13" max="13" width="8.88671875" style="17" hidden="1" customWidth="1"/>
    <col min="14" max="15" width="9.6640625" style="30" hidden="1" customWidth="1"/>
    <col min="16" max="16" width="8.88671875" style="17" hidden="1" customWidth="1"/>
    <col min="17" max="17" width="12.6640625" style="17" hidden="1" customWidth="1"/>
    <col min="18" max="18" width="8.88671875" style="17" customWidth="1"/>
    <col min="19" max="16384" width="8.88671875" style="17"/>
  </cols>
  <sheetData>
    <row r="1" spans="1:18" ht="36" customHeight="1" x14ac:dyDescent="0.1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9"/>
      <c r="N1" s="17"/>
      <c r="O1" s="17"/>
    </row>
    <row r="2" spans="1:18" ht="25.5" customHeight="1" x14ac:dyDescent="0.15">
      <c r="A2" s="47" t="s">
        <v>91</v>
      </c>
      <c r="B2" s="23"/>
      <c r="C2" s="23"/>
      <c r="D2" s="25"/>
      <c r="E2" s="25"/>
      <c r="F2" s="25"/>
      <c r="G2" s="25"/>
      <c r="H2" s="25"/>
      <c r="I2" s="25"/>
      <c r="J2" s="25"/>
      <c r="K2" s="26" t="s">
        <v>81</v>
      </c>
      <c r="N2" s="25"/>
      <c r="O2" s="25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5" t="s">
        <v>8</v>
      </c>
      <c r="O3" s="15" t="s">
        <v>9</v>
      </c>
    </row>
    <row r="4" spans="1:18" ht="24" customHeight="1" x14ac:dyDescent="0.15">
      <c r="A4" s="178"/>
      <c r="B4" s="106" t="s">
        <v>144</v>
      </c>
      <c r="C4" s="45"/>
      <c r="D4" s="199"/>
      <c r="E4" s="199"/>
      <c r="F4" s="199"/>
      <c r="G4" s="14"/>
      <c r="H4" s="14"/>
      <c r="I4" s="14"/>
      <c r="J4" s="14"/>
      <c r="K4" s="14"/>
      <c r="M4" s="35"/>
      <c r="N4" s="14"/>
      <c r="O4" s="14"/>
      <c r="P4" s="35"/>
      <c r="Q4" s="36"/>
      <c r="R4" s="36"/>
    </row>
    <row r="5" spans="1:18" ht="24" customHeight="1" x14ac:dyDescent="0.15">
      <c r="A5" s="178"/>
      <c r="B5" s="16"/>
      <c r="C5" s="45"/>
      <c r="D5" s="199"/>
      <c r="E5" s="199"/>
      <c r="F5" s="199"/>
      <c r="G5" s="14"/>
      <c r="H5" s="14"/>
      <c r="I5" s="14"/>
      <c r="J5" s="14"/>
      <c r="K5" s="14"/>
      <c r="M5" s="35"/>
      <c r="N5" s="14"/>
      <c r="O5" s="14"/>
      <c r="P5" s="35"/>
      <c r="Q5" s="36"/>
      <c r="R5" s="36"/>
    </row>
    <row r="6" spans="1:18" ht="24" customHeight="1" x14ac:dyDescent="0.15">
      <c r="A6" s="178"/>
      <c r="B6" s="16"/>
      <c r="C6" s="45"/>
      <c r="D6" s="199"/>
      <c r="E6" s="199"/>
      <c r="F6" s="199"/>
      <c r="G6" s="14"/>
      <c r="H6" s="14"/>
      <c r="I6" s="14"/>
      <c r="J6" s="14"/>
      <c r="K6" s="14"/>
      <c r="M6" s="35"/>
      <c r="N6" s="14"/>
      <c r="O6" s="14"/>
      <c r="P6" s="35"/>
      <c r="Q6" s="36"/>
      <c r="R6" s="36"/>
    </row>
    <row r="7" spans="1:18" ht="24" customHeight="1" x14ac:dyDescent="0.15">
      <c r="A7" s="178"/>
      <c r="B7" s="16"/>
      <c r="C7" s="45"/>
      <c r="D7" s="199"/>
      <c r="E7" s="199"/>
      <c r="F7" s="199"/>
      <c r="G7" s="14"/>
      <c r="H7" s="14"/>
      <c r="I7" s="14"/>
      <c r="J7" s="14"/>
      <c r="K7" s="14"/>
      <c r="M7" s="35"/>
      <c r="N7" s="14"/>
      <c r="O7" s="14"/>
      <c r="P7" s="35"/>
      <c r="Q7" s="36"/>
      <c r="R7" s="36"/>
    </row>
    <row r="8" spans="1:18" ht="24" customHeight="1" x14ac:dyDescent="0.15">
      <c r="A8" s="178"/>
      <c r="B8" s="16"/>
      <c r="C8" s="45"/>
      <c r="D8" s="199"/>
      <c r="E8" s="199"/>
      <c r="F8" s="199"/>
      <c r="G8" s="14"/>
      <c r="H8" s="14"/>
      <c r="I8" s="14"/>
      <c r="J8" s="14"/>
      <c r="K8" s="14"/>
      <c r="M8" s="35"/>
      <c r="N8" s="14"/>
      <c r="O8" s="14"/>
      <c r="P8" s="35"/>
      <c r="Q8" s="36"/>
      <c r="R8" s="36"/>
    </row>
    <row r="9" spans="1:18" ht="24" customHeight="1" x14ac:dyDescent="0.15">
      <c r="A9" s="178"/>
      <c r="B9" s="16"/>
      <c r="C9" s="45"/>
      <c r="D9" s="199"/>
      <c r="E9" s="199"/>
      <c r="F9" s="199"/>
      <c r="G9" s="14"/>
      <c r="H9" s="14"/>
      <c r="I9" s="14"/>
      <c r="J9" s="14"/>
      <c r="K9" s="14"/>
      <c r="M9" s="35"/>
      <c r="N9" s="14"/>
      <c r="O9" s="14"/>
      <c r="P9" s="35"/>
      <c r="Q9" s="36"/>
      <c r="R9" s="36"/>
    </row>
    <row r="10" spans="1:18" ht="24" customHeight="1" x14ac:dyDescent="0.15">
      <c r="A10" s="178"/>
      <c r="B10" s="16"/>
      <c r="C10" s="45"/>
      <c r="D10" s="199"/>
      <c r="E10" s="199"/>
      <c r="F10" s="199"/>
      <c r="G10" s="14"/>
      <c r="H10" s="14"/>
      <c r="I10" s="14"/>
      <c r="J10" s="14"/>
      <c r="K10" s="14"/>
      <c r="M10" s="35"/>
      <c r="N10" s="14"/>
      <c r="O10" s="14"/>
      <c r="P10" s="35"/>
      <c r="Q10" s="36"/>
      <c r="R10" s="36"/>
    </row>
    <row r="11" spans="1:18" ht="24" customHeight="1" x14ac:dyDescent="0.15">
      <c r="A11" s="178"/>
      <c r="B11" s="16"/>
      <c r="C11" s="45"/>
      <c r="D11" s="199"/>
      <c r="E11" s="199"/>
      <c r="F11" s="199"/>
      <c r="G11" s="14"/>
      <c r="H11" s="14"/>
      <c r="I11" s="14"/>
      <c r="J11" s="14"/>
      <c r="K11" s="14"/>
      <c r="M11" s="35"/>
      <c r="N11" s="14"/>
      <c r="O11" s="14"/>
      <c r="P11" s="35"/>
      <c r="Q11" s="36"/>
      <c r="R11" s="36"/>
    </row>
    <row r="12" spans="1:18" ht="24" customHeight="1" x14ac:dyDescent="0.15">
      <c r="A12" s="178"/>
      <c r="B12" s="16"/>
      <c r="C12" s="45"/>
      <c r="D12" s="199"/>
      <c r="E12" s="199"/>
      <c r="F12" s="199"/>
      <c r="G12" s="14"/>
      <c r="H12" s="14"/>
      <c r="I12" s="14"/>
      <c r="J12" s="14"/>
      <c r="K12" s="14"/>
      <c r="M12" s="35"/>
      <c r="N12" s="14"/>
      <c r="O12" s="14"/>
      <c r="P12" s="35"/>
      <c r="Q12" s="36"/>
      <c r="R12" s="36"/>
    </row>
    <row r="13" spans="1:18" ht="24" customHeight="1" x14ac:dyDescent="0.15">
      <c r="A13" s="178"/>
      <c r="B13" s="16"/>
      <c r="C13" s="45"/>
      <c r="D13" s="199"/>
      <c r="E13" s="199"/>
      <c r="F13" s="199"/>
      <c r="G13" s="14"/>
      <c r="H13" s="14"/>
      <c r="I13" s="14"/>
      <c r="J13" s="14"/>
      <c r="K13" s="14"/>
      <c r="M13" s="35"/>
      <c r="N13" s="14"/>
      <c r="O13" s="14"/>
      <c r="P13" s="35"/>
      <c r="Q13" s="36"/>
      <c r="R13" s="36"/>
    </row>
    <row r="14" spans="1:18" ht="24" customHeight="1" x14ac:dyDescent="0.15">
      <c r="A14" s="178"/>
      <c r="B14" s="16"/>
      <c r="C14" s="45"/>
      <c r="D14" s="199"/>
      <c r="E14" s="199"/>
      <c r="F14" s="199"/>
      <c r="G14" s="14"/>
      <c r="H14" s="14"/>
      <c r="I14" s="14"/>
      <c r="J14" s="14"/>
      <c r="K14" s="14"/>
      <c r="M14" s="35"/>
      <c r="N14" s="14"/>
      <c r="O14" s="14"/>
      <c r="P14" s="35"/>
      <c r="Q14" s="36"/>
      <c r="R14" s="36"/>
    </row>
    <row r="15" spans="1:18" ht="24" customHeight="1" x14ac:dyDescent="0.15">
      <c r="A15" s="178"/>
      <c r="B15" s="16"/>
      <c r="C15" s="45"/>
      <c r="D15" s="199"/>
      <c r="E15" s="199"/>
      <c r="F15" s="199"/>
      <c r="G15" s="14"/>
      <c r="H15" s="14"/>
      <c r="I15" s="14"/>
      <c r="J15" s="14"/>
      <c r="K15" s="14"/>
      <c r="M15" s="35"/>
      <c r="N15" s="14"/>
      <c r="O15" s="14"/>
      <c r="P15" s="35"/>
      <c r="Q15" s="36"/>
      <c r="R15" s="36"/>
    </row>
    <row r="16" spans="1:18" ht="24" customHeight="1" x14ac:dyDescent="0.15">
      <c r="A16" s="178"/>
      <c r="B16" s="16"/>
      <c r="C16" s="45"/>
      <c r="D16" s="199"/>
      <c r="E16" s="199"/>
      <c r="F16" s="199"/>
      <c r="G16" s="14"/>
      <c r="H16" s="14"/>
      <c r="I16" s="14"/>
      <c r="J16" s="14"/>
      <c r="K16" s="14"/>
      <c r="M16" s="35"/>
      <c r="N16" s="14"/>
      <c r="O16" s="14"/>
      <c r="P16" s="35"/>
      <c r="Q16" s="36"/>
      <c r="R16" s="36"/>
    </row>
    <row r="17" spans="1:18" ht="24" customHeight="1" x14ac:dyDescent="0.15">
      <c r="A17" s="178"/>
      <c r="B17" s="16"/>
      <c r="C17" s="45"/>
      <c r="D17" s="199"/>
      <c r="E17" s="199"/>
      <c r="F17" s="199"/>
      <c r="G17" s="14"/>
      <c r="H17" s="14"/>
      <c r="I17" s="14"/>
      <c r="J17" s="14"/>
      <c r="K17" s="14"/>
      <c r="M17" s="35"/>
      <c r="N17" s="14"/>
      <c r="O17" s="14"/>
      <c r="P17" s="35"/>
      <c r="Q17" s="36"/>
      <c r="R17" s="36"/>
    </row>
    <row r="18" spans="1:18" ht="24" customHeight="1" x14ac:dyDescent="0.15">
      <c r="A18" s="178"/>
      <c r="B18" s="16"/>
      <c r="C18" s="45"/>
      <c r="D18" s="199"/>
      <c r="E18" s="199"/>
      <c r="F18" s="199"/>
      <c r="G18" s="14"/>
      <c r="H18" s="14"/>
      <c r="I18" s="14"/>
      <c r="J18" s="14"/>
      <c r="K18" s="14"/>
      <c r="M18" s="35"/>
      <c r="N18" s="14"/>
      <c r="O18" s="14"/>
      <c r="P18" s="35"/>
      <c r="Q18" s="36"/>
      <c r="R18" s="36"/>
    </row>
    <row r="19" spans="1:18" ht="24" customHeight="1" x14ac:dyDescent="0.15">
      <c r="A19" s="178"/>
      <c r="B19" s="16"/>
      <c r="C19" s="45"/>
      <c r="D19" s="199"/>
      <c r="E19" s="199"/>
      <c r="F19" s="199"/>
      <c r="G19" s="14"/>
      <c r="H19" s="14"/>
      <c r="I19" s="14"/>
      <c r="J19" s="14"/>
      <c r="K19" s="14"/>
      <c r="M19" s="35"/>
      <c r="N19" s="14"/>
      <c r="O19" s="14"/>
      <c r="P19" s="35"/>
      <c r="Q19" s="36"/>
      <c r="R19" s="36"/>
    </row>
    <row r="20" spans="1:18" ht="24" customHeight="1" x14ac:dyDescent="0.15">
      <c r="A20" s="178"/>
      <c r="B20" s="16"/>
      <c r="C20" s="45"/>
      <c r="D20" s="199"/>
      <c r="E20" s="199"/>
      <c r="F20" s="199"/>
      <c r="G20" s="14"/>
      <c r="H20" s="14"/>
      <c r="I20" s="14"/>
      <c r="J20" s="14"/>
      <c r="K20" s="14"/>
      <c r="M20" s="35"/>
      <c r="N20" s="14"/>
      <c r="O20" s="14"/>
      <c r="P20" s="35"/>
      <c r="Q20" s="36"/>
      <c r="R20" s="36"/>
    </row>
    <row r="21" spans="1:18" ht="24" customHeight="1" x14ac:dyDescent="0.15">
      <c r="A21" s="178"/>
      <c r="B21" s="16"/>
      <c r="C21" s="45"/>
      <c r="D21" s="199"/>
      <c r="E21" s="199"/>
      <c r="F21" s="199"/>
      <c r="G21" s="14"/>
      <c r="H21" s="14"/>
      <c r="I21" s="14"/>
      <c r="J21" s="14"/>
      <c r="K21" s="14"/>
      <c r="M21" s="35"/>
      <c r="N21" s="14"/>
      <c r="O21" s="14"/>
      <c r="P21" s="35"/>
      <c r="Q21" s="36"/>
      <c r="R21" s="36"/>
    </row>
    <row r="22" spans="1:18" ht="24" customHeight="1" x14ac:dyDescent="0.15">
      <c r="A22" s="178"/>
      <c r="B22" s="16"/>
      <c r="C22" s="45"/>
      <c r="D22" s="199"/>
      <c r="E22" s="199"/>
      <c r="F22" s="199"/>
      <c r="G22" s="14"/>
      <c r="H22" s="14"/>
      <c r="I22" s="14"/>
      <c r="J22" s="14"/>
      <c r="K22" s="14"/>
      <c r="M22" s="35"/>
      <c r="N22" s="14"/>
      <c r="O22" s="14"/>
      <c r="P22" s="35"/>
      <c r="Q22" s="36"/>
      <c r="R22" s="36"/>
    </row>
    <row r="23" spans="1:18" ht="24" customHeight="1" x14ac:dyDescent="0.15">
      <c r="A23" s="178"/>
      <c r="B23" s="16"/>
      <c r="C23" s="45"/>
      <c r="D23" s="199"/>
      <c r="E23" s="199"/>
      <c r="F23" s="199"/>
      <c r="G23" s="14"/>
      <c r="H23" s="14"/>
      <c r="I23" s="14"/>
      <c r="J23" s="14"/>
      <c r="K23" s="14"/>
      <c r="M23" s="35"/>
      <c r="N23" s="14"/>
      <c r="O23" s="14"/>
      <c r="P23" s="35"/>
      <c r="Q23" s="36"/>
      <c r="R23" s="36"/>
    </row>
    <row r="24" spans="1:18" ht="24" customHeight="1" x14ac:dyDescent="0.15">
      <c r="A24" s="14"/>
      <c r="B24" s="16"/>
      <c r="C24" s="45"/>
      <c r="D24" s="199"/>
      <c r="E24" s="199"/>
      <c r="F24" s="199"/>
      <c r="G24" s="14"/>
      <c r="H24" s="14"/>
      <c r="I24" s="14"/>
      <c r="J24" s="14"/>
      <c r="K24" s="14"/>
      <c r="M24" s="35" t="e">
        <f>H24/G24</f>
        <v>#DIV/0!</v>
      </c>
      <c r="N24" s="14">
        <v>4600</v>
      </c>
      <c r="O24" s="14">
        <v>4181</v>
      </c>
      <c r="P24" s="35">
        <f>O24/N24</f>
        <v>0.90891304347826085</v>
      </c>
      <c r="Q24" s="36"/>
      <c r="R24" s="36"/>
    </row>
    <row r="25" spans="1:18" ht="24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N25" s="37"/>
      <c r="O25" s="37"/>
    </row>
    <row r="26" spans="1:18" ht="24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N26" s="37"/>
      <c r="O26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0" customWidth="1"/>
    <col min="2" max="2" width="56.5546875" style="31" customWidth="1"/>
    <col min="3" max="3" width="9.5546875" style="30" customWidth="1"/>
    <col min="4" max="4" width="8.88671875" style="30" customWidth="1"/>
    <col min="5" max="5" width="9.21875" style="30" customWidth="1"/>
    <col min="6" max="6" width="10.5546875" style="32" customWidth="1"/>
    <col min="7" max="7" width="9.6640625" style="30" customWidth="1"/>
    <col min="8" max="8" width="12.6640625" style="33" customWidth="1"/>
    <col min="9" max="9" width="9.6640625" style="30" customWidth="1"/>
    <col min="10" max="10" width="10.5546875" style="29" customWidth="1"/>
    <col min="11" max="11" width="8.44140625" style="30" customWidth="1"/>
    <col min="12" max="12" width="9.88671875" style="17" bestFit="1" customWidth="1"/>
    <col min="13" max="16384" width="8.88671875" style="17"/>
  </cols>
  <sheetData>
    <row r="1" spans="1:12" ht="36" customHeight="1" x14ac:dyDescent="0.15">
      <c r="A1" s="10" t="s">
        <v>19</v>
      </c>
      <c r="B1" s="10"/>
      <c r="C1" s="10"/>
      <c r="D1" s="10"/>
      <c r="E1" s="10"/>
      <c r="F1" s="11"/>
      <c r="G1" s="10"/>
      <c r="H1" s="10"/>
      <c r="I1" s="10"/>
      <c r="J1" s="11"/>
      <c r="K1" s="10"/>
      <c r="L1" s="39"/>
    </row>
    <row r="2" spans="1:12" ht="25.5" customHeight="1" x14ac:dyDescent="0.15">
      <c r="A2" s="47" t="s">
        <v>91</v>
      </c>
      <c r="B2" s="46"/>
      <c r="C2" s="23"/>
      <c r="D2" s="25"/>
      <c r="E2" s="25"/>
      <c r="F2" s="27"/>
      <c r="G2" s="25"/>
      <c r="H2" s="28"/>
      <c r="I2" s="25"/>
      <c r="K2" s="27" t="s">
        <v>82</v>
      </c>
    </row>
    <row r="3" spans="1:12" ht="35.25" customHeight="1" x14ac:dyDescent="0.15">
      <c r="A3" s="12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3" t="s">
        <v>18</v>
      </c>
      <c r="G3" s="2" t="s">
        <v>21</v>
      </c>
      <c r="H3" s="2" t="s">
        <v>92</v>
      </c>
      <c r="I3" s="2" t="s">
        <v>22</v>
      </c>
      <c r="J3" s="13" t="s">
        <v>23</v>
      </c>
      <c r="K3" s="2" t="s">
        <v>1</v>
      </c>
    </row>
    <row r="4" spans="1:12" s="174" customFormat="1" ht="24" customHeight="1" x14ac:dyDescent="0.15">
      <c r="A4" s="178"/>
      <c r="B4" s="106" t="s">
        <v>144</v>
      </c>
      <c r="C4" s="179" t="s">
        <v>139</v>
      </c>
      <c r="D4" s="198">
        <v>44524</v>
      </c>
      <c r="E4" s="180">
        <v>14</v>
      </c>
      <c r="F4" s="181">
        <v>46069375</v>
      </c>
      <c r="G4" s="182">
        <v>0.88</v>
      </c>
      <c r="H4" s="41" t="s">
        <v>145</v>
      </c>
      <c r="I4" s="183">
        <v>0.90754000000000001</v>
      </c>
      <c r="J4" s="178">
        <v>41810000</v>
      </c>
      <c r="K4" s="41"/>
      <c r="L4" s="184"/>
    </row>
    <row r="5" spans="1:12" s="174" customFormat="1" ht="24" customHeight="1" x14ac:dyDescent="0.15">
      <c r="A5" s="178"/>
      <c r="B5" s="185"/>
      <c r="C5" s="179"/>
      <c r="D5" s="198"/>
      <c r="E5" s="180"/>
      <c r="F5" s="181"/>
      <c r="G5" s="183"/>
      <c r="H5" s="41"/>
      <c r="I5" s="183"/>
      <c r="J5" s="178"/>
      <c r="K5" s="41"/>
      <c r="L5" s="184"/>
    </row>
    <row r="6" spans="1:12" s="174" customFormat="1" ht="24" customHeight="1" x14ac:dyDescent="0.15">
      <c r="A6" s="178"/>
      <c r="B6" s="185"/>
      <c r="C6" s="179"/>
      <c r="D6" s="198"/>
      <c r="E6" s="180"/>
      <c r="F6" s="181"/>
      <c r="G6" s="182"/>
      <c r="H6" s="41"/>
      <c r="I6" s="183"/>
      <c r="J6" s="178"/>
      <c r="K6" s="41"/>
      <c r="L6" s="184"/>
    </row>
    <row r="7" spans="1:12" s="174" customFormat="1" ht="24" customHeight="1" x14ac:dyDescent="0.15">
      <c r="A7" s="178"/>
      <c r="B7" s="185"/>
      <c r="C7" s="179"/>
      <c r="D7" s="198"/>
      <c r="E7" s="180"/>
      <c r="F7" s="181"/>
      <c r="G7" s="183"/>
      <c r="H7" s="41"/>
      <c r="I7" s="183"/>
      <c r="J7" s="178"/>
      <c r="K7" s="41"/>
      <c r="L7" s="184"/>
    </row>
    <row r="8" spans="1:12" s="174" customFormat="1" ht="24" customHeight="1" x14ac:dyDescent="0.15">
      <c r="A8" s="178"/>
      <c r="B8" s="185"/>
      <c r="C8" s="179"/>
      <c r="D8" s="198"/>
      <c r="E8" s="180"/>
      <c r="F8" s="181"/>
      <c r="G8" s="183"/>
      <c r="H8" s="41"/>
      <c r="I8" s="183"/>
      <c r="J8" s="178"/>
      <c r="K8" s="41"/>
      <c r="L8" s="184"/>
    </row>
    <row r="9" spans="1:12" s="174" customFormat="1" ht="24" customHeight="1" x14ac:dyDescent="0.15">
      <c r="A9" s="178"/>
      <c r="B9" s="185"/>
      <c r="C9" s="179"/>
      <c r="D9" s="198"/>
      <c r="E9" s="180"/>
      <c r="F9" s="181"/>
      <c r="G9" s="183"/>
      <c r="H9" s="41"/>
      <c r="I9" s="183"/>
      <c r="J9" s="178"/>
      <c r="K9" s="41"/>
      <c r="L9" s="184"/>
    </row>
    <row r="10" spans="1:12" s="174" customFormat="1" ht="24" customHeight="1" x14ac:dyDescent="0.15">
      <c r="A10" s="178"/>
      <c r="B10" s="185"/>
      <c r="C10" s="179"/>
      <c r="D10" s="198"/>
      <c r="E10" s="180"/>
      <c r="F10" s="181"/>
      <c r="G10" s="183"/>
      <c r="H10" s="41"/>
      <c r="I10" s="183"/>
      <c r="J10" s="178"/>
      <c r="K10" s="41"/>
      <c r="L10" s="184"/>
    </row>
    <row r="11" spans="1:12" s="174" customFormat="1" ht="24" customHeight="1" x14ac:dyDescent="0.15">
      <c r="A11" s="178"/>
      <c r="B11" s="185"/>
      <c r="C11" s="179"/>
      <c r="D11" s="198"/>
      <c r="E11" s="180"/>
      <c r="F11" s="181"/>
      <c r="G11" s="183"/>
      <c r="H11" s="41"/>
      <c r="I11" s="183"/>
      <c r="J11" s="178"/>
      <c r="K11" s="41"/>
      <c r="L11" s="184"/>
    </row>
    <row r="12" spans="1:12" s="174" customFormat="1" ht="24" customHeight="1" x14ac:dyDescent="0.15">
      <c r="A12" s="178"/>
      <c r="B12" s="185"/>
      <c r="C12" s="179"/>
      <c r="D12" s="198"/>
      <c r="E12" s="180"/>
      <c r="F12" s="181"/>
      <c r="G12" s="183"/>
      <c r="H12" s="41"/>
      <c r="I12" s="183"/>
      <c r="J12" s="178"/>
      <c r="K12" s="41"/>
      <c r="L12" s="184"/>
    </row>
    <row r="13" spans="1:12" s="174" customFormat="1" ht="24" customHeight="1" x14ac:dyDescent="0.15">
      <c r="A13" s="178"/>
      <c r="B13" s="185"/>
      <c r="C13" s="179"/>
      <c r="D13" s="198"/>
      <c r="E13" s="180"/>
      <c r="F13" s="181"/>
      <c r="G13" s="183"/>
      <c r="H13" s="41"/>
      <c r="I13" s="183"/>
      <c r="J13" s="178"/>
      <c r="K13" s="41"/>
      <c r="L13" s="184"/>
    </row>
    <row r="14" spans="1:12" s="174" customFormat="1" ht="24" customHeight="1" x14ac:dyDescent="0.15">
      <c r="A14" s="178"/>
      <c r="B14" s="185"/>
      <c r="C14" s="179"/>
      <c r="D14" s="198"/>
      <c r="E14" s="180"/>
      <c r="F14" s="181"/>
      <c r="G14" s="183"/>
      <c r="H14" s="41"/>
      <c r="I14" s="183"/>
      <c r="J14" s="178"/>
      <c r="K14" s="41"/>
      <c r="L14" s="184"/>
    </row>
    <row r="15" spans="1:12" s="174" customFormat="1" ht="24" customHeight="1" x14ac:dyDescent="0.15">
      <c r="A15" s="178"/>
      <c r="B15" s="185"/>
      <c r="C15" s="179"/>
      <c r="D15" s="198"/>
      <c r="E15" s="180"/>
      <c r="F15" s="181"/>
      <c r="G15" s="183"/>
      <c r="H15" s="41"/>
      <c r="I15" s="183"/>
      <c r="J15" s="178"/>
      <c r="K15" s="41"/>
      <c r="L15" s="184"/>
    </row>
    <row r="16" spans="1:12" s="174" customFormat="1" ht="24" customHeight="1" x14ac:dyDescent="0.15">
      <c r="A16" s="178"/>
      <c r="B16" s="185"/>
      <c r="C16" s="179"/>
      <c r="D16" s="198"/>
      <c r="E16" s="180"/>
      <c r="F16" s="181"/>
      <c r="G16" s="183"/>
      <c r="H16" s="41"/>
      <c r="I16" s="183"/>
      <c r="J16" s="178"/>
      <c r="K16" s="41"/>
      <c r="L16" s="184"/>
    </row>
    <row r="17" spans="1:12" s="174" customFormat="1" ht="24" customHeight="1" x14ac:dyDescent="0.15">
      <c r="A17" s="178"/>
      <c r="B17" s="185"/>
      <c r="C17" s="179"/>
      <c r="D17" s="198"/>
      <c r="E17" s="180"/>
      <c r="F17" s="181"/>
      <c r="G17" s="183"/>
      <c r="H17" s="41"/>
      <c r="I17" s="183"/>
      <c r="J17" s="178"/>
      <c r="K17" s="41"/>
      <c r="L17" s="184"/>
    </row>
    <row r="18" spans="1:12" s="174" customFormat="1" ht="24" customHeight="1" x14ac:dyDescent="0.15">
      <c r="A18" s="178"/>
      <c r="B18" s="185"/>
      <c r="C18" s="179"/>
      <c r="D18" s="198"/>
      <c r="E18" s="180"/>
      <c r="F18" s="181"/>
      <c r="G18" s="183"/>
      <c r="H18" s="41"/>
      <c r="I18" s="183"/>
      <c r="J18" s="178"/>
      <c r="K18" s="41"/>
      <c r="L18" s="184"/>
    </row>
    <row r="19" spans="1:12" s="174" customFormat="1" ht="24" customHeight="1" x14ac:dyDescent="0.15">
      <c r="A19" s="208"/>
      <c r="B19" s="209"/>
      <c r="C19" s="179"/>
      <c r="D19" s="210"/>
      <c r="E19" s="180"/>
      <c r="F19" s="181"/>
      <c r="G19" s="183"/>
      <c r="H19" s="41"/>
      <c r="I19" s="183"/>
      <c r="J19" s="178"/>
      <c r="K19" s="41"/>
      <c r="L19" s="184"/>
    </row>
    <row r="20" spans="1:12" s="174" customFormat="1" ht="24" customHeight="1" x14ac:dyDescent="0.15">
      <c r="A20" s="208"/>
      <c r="B20" s="209"/>
      <c r="C20" s="179"/>
      <c r="D20" s="210"/>
      <c r="E20" s="180"/>
      <c r="F20" s="181"/>
      <c r="G20" s="183"/>
      <c r="H20" s="41"/>
      <c r="I20" s="183"/>
      <c r="J20" s="178"/>
      <c r="K20" s="41"/>
      <c r="L20" s="184"/>
    </row>
    <row r="21" spans="1:12" s="174" customFormat="1" ht="24" customHeight="1" x14ac:dyDescent="0.15">
      <c r="A21" s="208"/>
      <c r="B21" s="209"/>
      <c r="C21" s="179"/>
      <c r="D21" s="210"/>
      <c r="E21" s="180"/>
      <c r="F21" s="181"/>
      <c r="G21" s="183"/>
      <c r="H21" s="41"/>
      <c r="I21" s="183"/>
      <c r="J21" s="178"/>
      <c r="K21" s="41"/>
      <c r="L21" s="18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Normal="100" workbookViewId="0">
      <pane ySplit="3" topLeftCell="A4" activePane="bottomLeft" state="frozen"/>
      <selection activeCell="A3" sqref="A3:A4"/>
      <selection pane="bottomLeft" activeCell="A6" sqref="A6"/>
    </sheetView>
  </sheetViews>
  <sheetFormatPr defaultRowHeight="24" customHeight="1" x14ac:dyDescent="0.15"/>
  <cols>
    <col min="1" max="1" width="11.109375" style="118" customWidth="1"/>
    <col min="2" max="2" width="37.109375" style="118" customWidth="1"/>
    <col min="3" max="3" width="31.77734375" style="118" customWidth="1"/>
    <col min="4" max="9" width="9.33203125" style="118" customWidth="1"/>
    <col min="10" max="10" width="9.6640625" style="118" customWidth="1"/>
    <col min="11" max="11" width="4.88671875" style="127" customWidth="1"/>
    <col min="12" max="12" width="8.88671875" style="127"/>
    <col min="13" max="16384" width="8.88671875" style="53"/>
  </cols>
  <sheetData>
    <row r="1" spans="1:13" ht="36" customHeight="1" x14ac:dyDescent="0.15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52"/>
      <c r="L1" s="152"/>
      <c r="M1" s="153"/>
    </row>
    <row r="2" spans="1:13" ht="25.5" customHeight="1" x14ac:dyDescent="0.15">
      <c r="A2" s="58" t="s">
        <v>91</v>
      </c>
      <c r="B2" s="115"/>
      <c r="C2" s="115"/>
      <c r="D2" s="115"/>
      <c r="E2" s="116"/>
      <c r="F2" s="116"/>
      <c r="G2" s="116"/>
      <c r="H2" s="116"/>
      <c r="I2" s="53"/>
      <c r="J2" s="117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7" t="s">
        <v>53</v>
      </c>
      <c r="I3" s="4" t="s">
        <v>24</v>
      </c>
      <c r="J3" s="2" t="s">
        <v>16</v>
      </c>
    </row>
    <row r="4" spans="1:13" s="154" customFormat="1" ht="24" hidden="1" customHeight="1" x14ac:dyDescent="0.15">
      <c r="A4" s="138" t="s">
        <v>89</v>
      </c>
      <c r="B4" s="139" t="s">
        <v>111</v>
      </c>
      <c r="C4" s="140" t="s">
        <v>112</v>
      </c>
      <c r="D4" s="141">
        <v>80465240</v>
      </c>
      <c r="E4" s="142">
        <v>44326</v>
      </c>
      <c r="F4" s="155">
        <v>44348</v>
      </c>
      <c r="G4" s="143" t="s">
        <v>113</v>
      </c>
      <c r="H4" s="156" t="s">
        <v>122</v>
      </c>
      <c r="I4" s="156"/>
      <c r="J4" s="144"/>
      <c r="K4" s="149"/>
      <c r="L4" s="149"/>
    </row>
    <row r="5" spans="1:13" s="154" customFormat="1" ht="24" hidden="1" customHeight="1" x14ac:dyDescent="0.15">
      <c r="A5" s="138" t="s">
        <v>89</v>
      </c>
      <c r="B5" s="189" t="s">
        <v>114</v>
      </c>
      <c r="C5" s="140" t="s">
        <v>115</v>
      </c>
      <c r="D5" s="141">
        <v>405000000</v>
      </c>
      <c r="E5" s="142">
        <v>44378</v>
      </c>
      <c r="F5" s="155">
        <v>44378</v>
      </c>
      <c r="G5" s="143">
        <v>44588</v>
      </c>
      <c r="H5" s="156" t="s">
        <v>121</v>
      </c>
      <c r="I5" s="156"/>
      <c r="J5" s="144"/>
      <c r="K5" s="149"/>
      <c r="L5" s="149"/>
    </row>
    <row r="6" spans="1:13" ht="24" customHeight="1" x14ac:dyDescent="0.15">
      <c r="A6" s="41" t="s">
        <v>126</v>
      </c>
      <c r="B6" s="129" t="s">
        <v>127</v>
      </c>
      <c r="C6" s="6" t="s">
        <v>107</v>
      </c>
      <c r="D6" s="137">
        <v>11400000</v>
      </c>
      <c r="E6" s="187">
        <v>44495</v>
      </c>
      <c r="F6" s="188">
        <v>44136</v>
      </c>
      <c r="G6" s="134">
        <v>44865</v>
      </c>
      <c r="H6" s="158">
        <v>44592</v>
      </c>
      <c r="I6" s="158" t="s">
        <v>216</v>
      </c>
      <c r="J6" s="41"/>
    </row>
    <row r="7" spans="1:13" s="154" customFormat="1" ht="24" hidden="1" customHeight="1" x14ac:dyDescent="0.15">
      <c r="A7" s="144" t="s">
        <v>126</v>
      </c>
      <c r="B7" s="189" t="s">
        <v>128</v>
      </c>
      <c r="C7" s="140" t="s">
        <v>129</v>
      </c>
      <c r="D7" s="141">
        <v>17452000</v>
      </c>
      <c r="E7" s="142">
        <v>44497</v>
      </c>
      <c r="F7" s="155">
        <v>44501</v>
      </c>
      <c r="G7" s="143" t="s">
        <v>130</v>
      </c>
      <c r="H7" s="156" t="s">
        <v>131</v>
      </c>
      <c r="I7" s="156"/>
      <c r="J7" s="144"/>
      <c r="K7" s="149"/>
      <c r="L7" s="149"/>
    </row>
    <row r="8" spans="1:13" ht="24" customHeight="1" x14ac:dyDescent="0.15">
      <c r="A8" s="83" t="s">
        <v>89</v>
      </c>
      <c r="B8" s="264" t="s">
        <v>146</v>
      </c>
      <c r="C8" s="84" t="s">
        <v>141</v>
      </c>
      <c r="D8" s="265">
        <v>127267800</v>
      </c>
      <c r="E8" s="266">
        <v>44552</v>
      </c>
      <c r="F8" s="267">
        <v>44562</v>
      </c>
      <c r="G8" s="136">
        <v>44926</v>
      </c>
      <c r="H8" s="158">
        <v>44592</v>
      </c>
      <c r="I8" s="158" t="s">
        <v>215</v>
      </c>
      <c r="J8" s="83"/>
    </row>
    <row r="9" spans="1:13" ht="24" customHeight="1" x14ac:dyDescent="0.15">
      <c r="A9" s="41" t="s">
        <v>89</v>
      </c>
      <c r="B9" s="129" t="s">
        <v>147</v>
      </c>
      <c r="C9" s="6" t="s">
        <v>101</v>
      </c>
      <c r="D9" s="137">
        <v>3600000</v>
      </c>
      <c r="E9" s="187">
        <v>44552</v>
      </c>
      <c r="F9" s="188">
        <v>44562</v>
      </c>
      <c r="G9" s="134">
        <v>44926</v>
      </c>
      <c r="H9" s="158">
        <v>44592</v>
      </c>
      <c r="I9" s="158" t="s">
        <v>215</v>
      </c>
      <c r="J9" s="41"/>
    </row>
    <row r="10" spans="1:13" ht="24" customHeight="1" x14ac:dyDescent="0.15">
      <c r="A10" s="41" t="s">
        <v>89</v>
      </c>
      <c r="B10" s="129" t="s">
        <v>148</v>
      </c>
      <c r="C10" s="6" t="s">
        <v>159</v>
      </c>
      <c r="D10" s="137">
        <v>3600000</v>
      </c>
      <c r="E10" s="187">
        <v>44552</v>
      </c>
      <c r="F10" s="188">
        <v>44562</v>
      </c>
      <c r="G10" s="134">
        <v>44926</v>
      </c>
      <c r="H10" s="158">
        <v>44592</v>
      </c>
      <c r="I10" s="158" t="s">
        <v>215</v>
      </c>
      <c r="J10" s="41"/>
    </row>
    <row r="11" spans="1:13" ht="24" customHeight="1" x14ac:dyDescent="0.15">
      <c r="A11" s="41" t="s">
        <v>89</v>
      </c>
      <c r="B11" s="129" t="s">
        <v>149</v>
      </c>
      <c r="C11" s="6" t="s">
        <v>97</v>
      </c>
      <c r="D11" s="137">
        <v>7101600</v>
      </c>
      <c r="E11" s="187">
        <v>44553</v>
      </c>
      <c r="F11" s="188">
        <v>44562</v>
      </c>
      <c r="G11" s="134">
        <v>44926</v>
      </c>
      <c r="H11" s="158">
        <v>44592</v>
      </c>
      <c r="I11" s="158" t="s">
        <v>215</v>
      </c>
      <c r="J11" s="41"/>
    </row>
    <row r="12" spans="1:13" ht="24" customHeight="1" x14ac:dyDescent="0.15">
      <c r="A12" s="41" t="s">
        <v>89</v>
      </c>
      <c r="B12" s="129" t="s">
        <v>150</v>
      </c>
      <c r="C12" s="6" t="s">
        <v>97</v>
      </c>
      <c r="D12" s="137">
        <v>3020400</v>
      </c>
      <c r="E12" s="187">
        <v>44553</v>
      </c>
      <c r="F12" s="188">
        <v>44562</v>
      </c>
      <c r="G12" s="134">
        <v>44926</v>
      </c>
      <c r="H12" s="158">
        <v>44592</v>
      </c>
      <c r="I12" s="158" t="s">
        <v>215</v>
      </c>
      <c r="J12" s="41"/>
    </row>
    <row r="13" spans="1:13" ht="24" customHeight="1" x14ac:dyDescent="0.15">
      <c r="A13" s="41" t="s">
        <v>89</v>
      </c>
      <c r="B13" s="129" t="s">
        <v>151</v>
      </c>
      <c r="C13" s="6" t="s">
        <v>97</v>
      </c>
      <c r="D13" s="137">
        <v>6954000</v>
      </c>
      <c r="E13" s="187">
        <v>44553</v>
      </c>
      <c r="F13" s="188">
        <v>44562</v>
      </c>
      <c r="G13" s="134">
        <v>44926</v>
      </c>
      <c r="H13" s="158">
        <v>44592</v>
      </c>
      <c r="I13" s="158" t="s">
        <v>215</v>
      </c>
      <c r="J13" s="41"/>
    </row>
    <row r="14" spans="1:13" ht="24" customHeight="1" x14ac:dyDescent="0.15">
      <c r="A14" s="41" t="s">
        <v>89</v>
      </c>
      <c r="B14" s="129" t="s">
        <v>152</v>
      </c>
      <c r="C14" s="6" t="s">
        <v>97</v>
      </c>
      <c r="D14" s="137">
        <v>2719200</v>
      </c>
      <c r="E14" s="187">
        <v>44553</v>
      </c>
      <c r="F14" s="188">
        <v>44562</v>
      </c>
      <c r="G14" s="134">
        <v>44926</v>
      </c>
      <c r="H14" s="158">
        <v>44592</v>
      </c>
      <c r="I14" s="158" t="s">
        <v>215</v>
      </c>
      <c r="J14" s="41"/>
    </row>
    <row r="15" spans="1:13" ht="24" customHeight="1" x14ac:dyDescent="0.15">
      <c r="A15" s="41" t="s">
        <v>89</v>
      </c>
      <c r="B15" s="129" t="s">
        <v>153</v>
      </c>
      <c r="C15" s="6" t="s">
        <v>97</v>
      </c>
      <c r="D15" s="137">
        <v>7601880</v>
      </c>
      <c r="E15" s="187">
        <v>44553</v>
      </c>
      <c r="F15" s="188">
        <v>44562</v>
      </c>
      <c r="G15" s="134">
        <v>44926</v>
      </c>
      <c r="H15" s="158">
        <v>44592</v>
      </c>
      <c r="I15" s="158" t="s">
        <v>215</v>
      </c>
      <c r="J15" s="41"/>
    </row>
    <row r="16" spans="1:13" ht="24" customHeight="1" x14ac:dyDescent="0.15">
      <c r="A16" s="41" t="s">
        <v>89</v>
      </c>
      <c r="B16" s="129" t="s">
        <v>135</v>
      </c>
      <c r="C16" s="6" t="s">
        <v>96</v>
      </c>
      <c r="D16" s="137">
        <v>6840000</v>
      </c>
      <c r="E16" s="187">
        <v>44554</v>
      </c>
      <c r="F16" s="188">
        <v>44562</v>
      </c>
      <c r="G16" s="134">
        <v>44926</v>
      </c>
      <c r="H16" s="158">
        <v>44592</v>
      </c>
      <c r="I16" s="158" t="s">
        <v>215</v>
      </c>
      <c r="J16" s="41"/>
    </row>
    <row r="17" spans="1:12" ht="24" customHeight="1" x14ac:dyDescent="0.15">
      <c r="A17" s="41" t="s">
        <v>89</v>
      </c>
      <c r="B17" s="129" t="s">
        <v>154</v>
      </c>
      <c r="C17" s="6" t="s">
        <v>100</v>
      </c>
      <c r="D17" s="137">
        <v>3960000</v>
      </c>
      <c r="E17" s="187">
        <v>44554</v>
      </c>
      <c r="F17" s="188">
        <v>44562</v>
      </c>
      <c r="G17" s="134">
        <v>44926</v>
      </c>
      <c r="H17" s="158">
        <v>44592</v>
      </c>
      <c r="I17" s="158" t="s">
        <v>215</v>
      </c>
      <c r="J17" s="41"/>
    </row>
    <row r="18" spans="1:12" ht="24" customHeight="1" x14ac:dyDescent="0.15">
      <c r="A18" s="41" t="s">
        <v>89</v>
      </c>
      <c r="B18" s="129" t="s">
        <v>155</v>
      </c>
      <c r="C18" s="6" t="s">
        <v>102</v>
      </c>
      <c r="D18" s="137">
        <v>3540480</v>
      </c>
      <c r="E18" s="187">
        <v>44557</v>
      </c>
      <c r="F18" s="188">
        <v>44562</v>
      </c>
      <c r="G18" s="134">
        <v>44926</v>
      </c>
      <c r="H18" s="158">
        <v>44592</v>
      </c>
      <c r="I18" s="158" t="s">
        <v>215</v>
      </c>
      <c r="J18" s="41"/>
    </row>
    <row r="19" spans="1:12" ht="24" customHeight="1" x14ac:dyDescent="0.15">
      <c r="A19" s="41" t="s">
        <v>89</v>
      </c>
      <c r="B19" s="129" t="s">
        <v>136</v>
      </c>
      <c r="C19" s="6" t="s">
        <v>98</v>
      </c>
      <c r="D19" s="137">
        <v>4999920</v>
      </c>
      <c r="E19" s="187">
        <v>44557</v>
      </c>
      <c r="F19" s="188">
        <v>44562</v>
      </c>
      <c r="G19" s="134">
        <v>44926</v>
      </c>
      <c r="H19" s="158">
        <v>44592</v>
      </c>
      <c r="I19" s="158" t="s">
        <v>215</v>
      </c>
      <c r="J19" s="41"/>
    </row>
    <row r="20" spans="1:12" ht="24" customHeight="1" x14ac:dyDescent="0.15">
      <c r="A20" s="41" t="s">
        <v>89</v>
      </c>
      <c r="B20" s="129" t="s">
        <v>137</v>
      </c>
      <c r="C20" s="6" t="s">
        <v>99</v>
      </c>
      <c r="D20" s="137">
        <v>5280000</v>
      </c>
      <c r="E20" s="187">
        <v>44557</v>
      </c>
      <c r="F20" s="188">
        <v>44562</v>
      </c>
      <c r="G20" s="134">
        <v>44926</v>
      </c>
      <c r="H20" s="158">
        <v>44592</v>
      </c>
      <c r="I20" s="158" t="s">
        <v>215</v>
      </c>
      <c r="J20" s="41"/>
    </row>
    <row r="21" spans="1:12" ht="24" customHeight="1" x14ac:dyDescent="0.15">
      <c r="A21" s="41" t="s">
        <v>226</v>
      </c>
      <c r="B21" s="129" t="s">
        <v>156</v>
      </c>
      <c r="C21" s="6" t="s">
        <v>103</v>
      </c>
      <c r="D21" s="137">
        <v>4800000</v>
      </c>
      <c r="E21" s="187">
        <v>44558</v>
      </c>
      <c r="F21" s="188">
        <v>44562</v>
      </c>
      <c r="G21" s="134">
        <v>44926</v>
      </c>
      <c r="H21" s="158">
        <v>44592</v>
      </c>
      <c r="I21" s="158" t="s">
        <v>227</v>
      </c>
      <c r="J21" s="41"/>
    </row>
    <row r="22" spans="1:12" ht="24" customHeight="1" thickBot="1" x14ac:dyDescent="0.2">
      <c r="A22" s="108" t="s">
        <v>226</v>
      </c>
      <c r="B22" s="200" t="s">
        <v>157</v>
      </c>
      <c r="C22" s="107" t="s">
        <v>108</v>
      </c>
      <c r="D22" s="201">
        <v>8370000</v>
      </c>
      <c r="E22" s="202">
        <v>44560</v>
      </c>
      <c r="F22" s="203">
        <v>44564</v>
      </c>
      <c r="G22" s="135">
        <v>44573</v>
      </c>
      <c r="H22" s="135">
        <v>44573</v>
      </c>
      <c r="I22" s="135">
        <v>44573</v>
      </c>
      <c r="J22" s="108" t="s">
        <v>230</v>
      </c>
    </row>
    <row r="23" spans="1:12" s="154" customFormat="1" ht="24" hidden="1" customHeight="1" thickTop="1" x14ac:dyDescent="0.15">
      <c r="A23" s="214" t="s">
        <v>89</v>
      </c>
      <c r="B23" s="215" t="s">
        <v>217</v>
      </c>
      <c r="C23" s="216" t="s">
        <v>158</v>
      </c>
      <c r="D23" s="217">
        <v>25449570</v>
      </c>
      <c r="E23" s="218">
        <v>44568</v>
      </c>
      <c r="F23" s="219">
        <v>44571</v>
      </c>
      <c r="G23" s="220">
        <v>44651</v>
      </c>
      <c r="H23" s="220"/>
      <c r="I23" s="220"/>
      <c r="J23" s="214"/>
      <c r="K23" s="149"/>
      <c r="L23" s="149"/>
    </row>
    <row r="24" spans="1:12" ht="24" customHeight="1" thickTop="1" x14ac:dyDescent="0.15">
      <c r="A24" s="41" t="s">
        <v>89</v>
      </c>
      <c r="B24" s="129" t="s">
        <v>218</v>
      </c>
      <c r="C24" s="6" t="s">
        <v>222</v>
      </c>
      <c r="D24" s="137">
        <v>3631200</v>
      </c>
      <c r="E24" s="187">
        <v>44572</v>
      </c>
      <c r="F24" s="188">
        <v>44572</v>
      </c>
      <c r="G24" s="134">
        <v>44585</v>
      </c>
      <c r="H24" s="134">
        <v>44585</v>
      </c>
      <c r="I24" s="134">
        <v>44585</v>
      </c>
      <c r="J24" s="41" t="s">
        <v>230</v>
      </c>
    </row>
    <row r="25" spans="1:12" s="154" customFormat="1" ht="24" hidden="1" customHeight="1" x14ac:dyDescent="0.15">
      <c r="A25" s="144" t="s">
        <v>89</v>
      </c>
      <c r="B25" s="190" t="s">
        <v>219</v>
      </c>
      <c r="C25" s="140" t="s">
        <v>140</v>
      </c>
      <c r="D25" s="191">
        <v>6620000</v>
      </c>
      <c r="E25" s="211">
        <v>44575</v>
      </c>
      <c r="F25" s="212">
        <v>44575</v>
      </c>
      <c r="G25" s="268" t="s">
        <v>223</v>
      </c>
      <c r="H25" s="143"/>
      <c r="I25" s="143"/>
      <c r="J25" s="144"/>
      <c r="K25" s="149"/>
      <c r="L25" s="149"/>
    </row>
    <row r="26" spans="1:12" s="154" customFormat="1" ht="24" hidden="1" customHeight="1" x14ac:dyDescent="0.15">
      <c r="A26" s="144" t="s">
        <v>89</v>
      </c>
      <c r="B26" s="190" t="s">
        <v>220</v>
      </c>
      <c r="C26" s="140" t="s">
        <v>116</v>
      </c>
      <c r="D26" s="191">
        <v>6760000</v>
      </c>
      <c r="E26" s="211">
        <v>44580</v>
      </c>
      <c r="F26" s="212">
        <v>44581</v>
      </c>
      <c r="G26" s="143">
        <v>44926</v>
      </c>
      <c r="H26" s="143"/>
      <c r="I26" s="143"/>
      <c r="J26" s="144"/>
      <c r="K26" s="149"/>
      <c r="L26" s="149"/>
    </row>
    <row r="27" spans="1:12" s="154" customFormat="1" ht="24" hidden="1" customHeight="1" x14ac:dyDescent="0.15">
      <c r="A27" s="144" t="s">
        <v>89</v>
      </c>
      <c r="B27" s="190" t="s">
        <v>221</v>
      </c>
      <c r="C27" s="140" t="s">
        <v>110</v>
      </c>
      <c r="D27" s="191">
        <v>16950000</v>
      </c>
      <c r="E27" s="211">
        <v>44581</v>
      </c>
      <c r="F27" s="212">
        <v>44581</v>
      </c>
      <c r="G27" s="143">
        <v>44651</v>
      </c>
      <c r="H27" s="143"/>
      <c r="I27" s="143"/>
      <c r="J27" s="144"/>
      <c r="K27" s="149"/>
      <c r="L27" s="149"/>
    </row>
    <row r="28" spans="1:12" ht="24" customHeight="1" x14ac:dyDescent="0.15">
      <c r="A28" s="41"/>
      <c r="B28" s="213" t="s">
        <v>106</v>
      </c>
      <c r="C28" s="6"/>
      <c r="D28" s="137"/>
      <c r="E28" s="187"/>
      <c r="F28" s="188"/>
      <c r="G28" s="134"/>
      <c r="H28" s="134"/>
      <c r="I28" s="134"/>
      <c r="J28" s="41"/>
    </row>
    <row r="29" spans="1:12" ht="24" customHeight="1" x14ac:dyDescent="0.15">
      <c r="A29" s="41"/>
      <c r="B29" s="129"/>
      <c r="C29" s="6"/>
      <c r="D29" s="137"/>
      <c r="E29" s="187"/>
      <c r="F29" s="188"/>
      <c r="G29" s="134"/>
      <c r="H29" s="134"/>
      <c r="I29" s="134"/>
      <c r="J29" s="41"/>
    </row>
    <row r="30" spans="1:12" ht="24" customHeight="1" x14ac:dyDescent="0.15">
      <c r="A30" s="41"/>
      <c r="B30" s="129"/>
      <c r="C30" s="6"/>
      <c r="D30" s="137"/>
      <c r="E30" s="187"/>
      <c r="F30" s="188"/>
      <c r="G30" s="134"/>
      <c r="H30" s="134"/>
      <c r="I30" s="134"/>
      <c r="J30" s="41"/>
    </row>
    <row r="31" spans="1:12" ht="24" customHeight="1" x14ac:dyDescent="0.15">
      <c r="A31" s="41"/>
      <c r="B31" s="129"/>
      <c r="C31" s="6"/>
      <c r="D31" s="137"/>
      <c r="E31" s="187"/>
      <c r="F31" s="188"/>
      <c r="G31" s="134"/>
      <c r="H31" s="134"/>
      <c r="I31" s="134"/>
      <c r="J31" s="41"/>
    </row>
    <row r="32" spans="1:12" ht="24" customHeight="1" x14ac:dyDescent="0.15">
      <c r="A32" s="41"/>
      <c r="B32" s="129"/>
      <c r="C32" s="6"/>
      <c r="D32" s="137"/>
      <c r="E32" s="187"/>
      <c r="F32" s="188"/>
      <c r="G32" s="134"/>
      <c r="H32" s="134"/>
      <c r="I32" s="134"/>
      <c r="J32" s="41"/>
    </row>
    <row r="33" spans="1:10" ht="24" customHeight="1" x14ac:dyDescent="0.15">
      <c r="A33" s="41"/>
      <c r="B33" s="129"/>
      <c r="C33" s="6"/>
      <c r="D33" s="137"/>
      <c r="E33" s="187"/>
      <c r="F33" s="188"/>
      <c r="G33" s="134"/>
      <c r="H33" s="134"/>
      <c r="I33" s="134"/>
      <c r="J33" s="4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zoomScaleNormal="100" workbookViewId="0">
      <pane ySplit="3" topLeftCell="A4" activePane="bottomLeft" state="frozen"/>
      <selection activeCell="A3" sqref="A3:A4"/>
      <selection pane="bottomLeft" activeCell="A9" sqref="A9"/>
    </sheetView>
  </sheetViews>
  <sheetFormatPr defaultRowHeight="24" customHeight="1" x14ac:dyDescent="0.15"/>
  <cols>
    <col min="1" max="1" width="11.109375" style="118" customWidth="1"/>
    <col min="2" max="2" width="37.109375" style="121" customWidth="1"/>
    <col min="3" max="3" width="31.77734375" style="122" customWidth="1"/>
    <col min="4" max="4" width="9.33203125" style="123" customWidth="1"/>
    <col min="5" max="8" width="9.33203125" style="124" customWidth="1"/>
    <col min="9" max="9" width="9.33203125" style="118" customWidth="1"/>
    <col min="10" max="10" width="8.88671875" style="126" customWidth="1"/>
    <col min="11" max="11" width="10.109375" style="126" hidden="1" customWidth="1"/>
    <col min="12" max="12" width="8.88671875" style="193" hidden="1" customWidth="1"/>
    <col min="13" max="14" width="8.88671875" style="126" hidden="1" customWidth="1"/>
    <col min="15" max="15" width="8.88671875" style="126" customWidth="1"/>
    <col min="16" max="16384" width="8.88671875" style="126"/>
  </cols>
  <sheetData>
    <row r="1" spans="1:12" ht="36" customHeight="1" x14ac:dyDescent="0.15">
      <c r="A1" s="114" t="s">
        <v>17</v>
      </c>
      <c r="B1" s="114"/>
      <c r="C1" s="114"/>
      <c r="D1" s="114"/>
      <c r="E1" s="114"/>
      <c r="F1" s="114"/>
      <c r="G1" s="114"/>
      <c r="H1" s="114"/>
      <c r="I1" s="114"/>
      <c r="J1" s="125"/>
    </row>
    <row r="2" spans="1:12" ht="25.5" customHeight="1" x14ac:dyDescent="0.15">
      <c r="A2" s="58" t="s">
        <v>91</v>
      </c>
      <c r="B2" s="119"/>
      <c r="C2" s="119"/>
      <c r="D2" s="120"/>
      <c r="E2" s="120"/>
      <c r="F2" s="120"/>
      <c r="G2" s="120"/>
      <c r="H2" s="120"/>
      <c r="I2" s="117" t="s">
        <v>241</v>
      </c>
    </row>
    <row r="3" spans="1:12" ht="35.25" customHeight="1" x14ac:dyDescent="0.15">
      <c r="A3" s="1" t="s">
        <v>224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81" t="s">
        <v>117</v>
      </c>
      <c r="J3" s="127"/>
    </row>
    <row r="4" spans="1:12" s="149" customFormat="1" ht="24" hidden="1" customHeight="1" x14ac:dyDescent="0.15">
      <c r="A4" s="144" t="s">
        <v>225</v>
      </c>
      <c r="B4" s="140" t="s">
        <v>114</v>
      </c>
      <c r="C4" s="140" t="s">
        <v>115</v>
      </c>
      <c r="D4" s="150">
        <v>405000000</v>
      </c>
      <c r="E4" s="147">
        <v>283500000</v>
      </c>
      <c r="F4" s="151"/>
      <c r="G4" s="147"/>
      <c r="H4" s="147">
        <f t="shared" ref="H4" si="0">SUM(E4:G4)</f>
        <v>283500000</v>
      </c>
      <c r="I4" s="192" t="s">
        <v>123</v>
      </c>
      <c r="J4" s="148"/>
      <c r="K4" s="148">
        <f t="shared" ref="K4:K37" si="1">D4-H4</f>
        <v>121500000</v>
      </c>
      <c r="L4" s="269"/>
    </row>
    <row r="5" spans="1:12" s="149" customFormat="1" ht="24" hidden="1" customHeight="1" x14ac:dyDescent="0.15">
      <c r="A5" s="144" t="s">
        <v>225</v>
      </c>
      <c r="B5" s="139" t="s">
        <v>127</v>
      </c>
      <c r="C5" s="140" t="s">
        <v>107</v>
      </c>
      <c r="D5" s="191">
        <v>11400000</v>
      </c>
      <c r="E5" s="270"/>
      <c r="F5" s="271">
        <f>950000*2</f>
        <v>1900000</v>
      </c>
      <c r="G5" s="270"/>
      <c r="H5" s="147">
        <f t="shared" ref="H5:H37" si="2">SUM(E5:G5)</f>
        <v>1900000</v>
      </c>
      <c r="I5" s="192" t="s">
        <v>160</v>
      </c>
      <c r="J5" s="148"/>
      <c r="K5" s="148">
        <f t="shared" si="1"/>
        <v>9500000</v>
      </c>
      <c r="L5" s="269"/>
    </row>
    <row r="6" spans="1:12" s="149" customFormat="1" ht="24" hidden="1" customHeight="1" x14ac:dyDescent="0.15">
      <c r="A6" s="144" t="s">
        <v>124</v>
      </c>
      <c r="B6" s="139" t="s">
        <v>146</v>
      </c>
      <c r="C6" s="204" t="s">
        <v>141</v>
      </c>
      <c r="D6" s="150">
        <v>127267800</v>
      </c>
      <c r="E6" s="147"/>
      <c r="F6" s="151"/>
      <c r="G6" s="147"/>
      <c r="H6" s="147">
        <f t="shared" si="2"/>
        <v>0</v>
      </c>
      <c r="I6" s="192" t="s">
        <v>231</v>
      </c>
      <c r="J6" s="148"/>
      <c r="K6" s="148">
        <f t="shared" si="1"/>
        <v>127267800</v>
      </c>
      <c r="L6" s="221"/>
    </row>
    <row r="7" spans="1:12" s="149" customFormat="1" ht="24" hidden="1" customHeight="1" x14ac:dyDescent="0.15">
      <c r="A7" s="144" t="s">
        <v>124</v>
      </c>
      <c r="B7" s="139" t="s">
        <v>147</v>
      </c>
      <c r="C7" s="204" t="s">
        <v>101</v>
      </c>
      <c r="D7" s="150">
        <v>3600000</v>
      </c>
      <c r="E7" s="147"/>
      <c r="F7" s="151"/>
      <c r="G7" s="147"/>
      <c r="H7" s="147">
        <f t="shared" si="2"/>
        <v>0</v>
      </c>
      <c r="I7" s="192" t="s">
        <v>232</v>
      </c>
      <c r="J7" s="148"/>
      <c r="K7" s="148">
        <f t="shared" si="1"/>
        <v>3600000</v>
      </c>
      <c r="L7" s="221"/>
    </row>
    <row r="8" spans="1:12" s="149" customFormat="1" ht="24" hidden="1" customHeight="1" x14ac:dyDescent="0.15">
      <c r="A8" s="144" t="s">
        <v>124</v>
      </c>
      <c r="B8" s="139" t="s">
        <v>148</v>
      </c>
      <c r="C8" s="204" t="s">
        <v>159</v>
      </c>
      <c r="D8" s="150">
        <v>3600000</v>
      </c>
      <c r="E8" s="147"/>
      <c r="F8" s="151"/>
      <c r="G8" s="147"/>
      <c r="H8" s="147">
        <f t="shared" si="2"/>
        <v>0</v>
      </c>
      <c r="I8" s="192" t="s">
        <v>233</v>
      </c>
      <c r="J8" s="148"/>
      <c r="K8" s="148">
        <f t="shared" si="1"/>
        <v>3600000</v>
      </c>
      <c r="L8" s="221"/>
    </row>
    <row r="9" spans="1:12" s="127" customFormat="1" ht="24" customHeight="1" x14ac:dyDescent="0.15">
      <c r="A9" s="41" t="s">
        <v>124</v>
      </c>
      <c r="B9" s="113" t="s">
        <v>149</v>
      </c>
      <c r="C9" s="43" t="s">
        <v>97</v>
      </c>
      <c r="D9" s="44">
        <v>7101600</v>
      </c>
      <c r="E9" s="42"/>
      <c r="F9" s="40">
        <f>591800</f>
        <v>591800</v>
      </c>
      <c r="G9" s="42"/>
      <c r="H9" s="42">
        <f t="shared" si="2"/>
        <v>591800</v>
      </c>
      <c r="I9" s="145" t="s">
        <v>233</v>
      </c>
      <c r="J9" s="128"/>
      <c r="K9" s="128">
        <f t="shared" si="1"/>
        <v>6509800</v>
      </c>
      <c r="L9" s="274"/>
    </row>
    <row r="10" spans="1:12" s="127" customFormat="1" ht="24" customHeight="1" x14ac:dyDescent="0.15">
      <c r="A10" s="41" t="s">
        <v>124</v>
      </c>
      <c r="B10" s="113" t="s">
        <v>150</v>
      </c>
      <c r="C10" s="43" t="s">
        <v>97</v>
      </c>
      <c r="D10" s="44">
        <v>3020400</v>
      </c>
      <c r="E10" s="42"/>
      <c r="F10" s="40">
        <f>250070</f>
        <v>250070</v>
      </c>
      <c r="G10" s="42"/>
      <c r="H10" s="42">
        <f t="shared" si="2"/>
        <v>250070</v>
      </c>
      <c r="I10" s="145" t="s">
        <v>233</v>
      </c>
      <c r="J10" s="128"/>
      <c r="K10" s="128">
        <f t="shared" si="1"/>
        <v>2770330</v>
      </c>
      <c r="L10" s="274"/>
    </row>
    <row r="11" spans="1:12" s="127" customFormat="1" ht="24" customHeight="1" x14ac:dyDescent="0.15">
      <c r="A11" s="41" t="s">
        <v>124</v>
      </c>
      <c r="B11" s="113" t="s">
        <v>151</v>
      </c>
      <c r="C11" s="43" t="s">
        <v>97</v>
      </c>
      <c r="D11" s="44">
        <v>6954000</v>
      </c>
      <c r="E11" s="42"/>
      <c r="F11" s="40">
        <f>579490</f>
        <v>579490</v>
      </c>
      <c r="G11" s="42"/>
      <c r="H11" s="42">
        <f t="shared" si="2"/>
        <v>579490</v>
      </c>
      <c r="I11" s="145" t="s">
        <v>233</v>
      </c>
      <c r="J11" s="128"/>
      <c r="K11" s="128">
        <f t="shared" si="1"/>
        <v>6374510</v>
      </c>
      <c r="L11" s="274"/>
    </row>
    <row r="12" spans="1:12" s="127" customFormat="1" ht="24" customHeight="1" x14ac:dyDescent="0.15">
      <c r="A12" s="41" t="s">
        <v>124</v>
      </c>
      <c r="B12" s="113" t="s">
        <v>152</v>
      </c>
      <c r="C12" s="43" t="s">
        <v>97</v>
      </c>
      <c r="D12" s="44">
        <v>2719200</v>
      </c>
      <c r="E12" s="42"/>
      <c r="F12" s="40">
        <f>226600</f>
        <v>226600</v>
      </c>
      <c r="G12" s="42"/>
      <c r="H12" s="42">
        <f t="shared" si="2"/>
        <v>226600</v>
      </c>
      <c r="I12" s="145" t="s">
        <v>233</v>
      </c>
      <c r="J12" s="128"/>
      <c r="K12" s="128">
        <f t="shared" si="1"/>
        <v>2492600</v>
      </c>
      <c r="L12" s="274"/>
    </row>
    <row r="13" spans="1:12" s="127" customFormat="1" ht="24" customHeight="1" x14ac:dyDescent="0.15">
      <c r="A13" s="41" t="s">
        <v>124</v>
      </c>
      <c r="B13" s="113" t="s">
        <v>153</v>
      </c>
      <c r="C13" s="43" t="s">
        <v>97</v>
      </c>
      <c r="D13" s="44">
        <v>7601880</v>
      </c>
      <c r="E13" s="42"/>
      <c r="F13" s="40">
        <f>633490</f>
        <v>633490</v>
      </c>
      <c r="G13" s="42"/>
      <c r="H13" s="42">
        <f t="shared" si="2"/>
        <v>633490</v>
      </c>
      <c r="I13" s="145" t="s">
        <v>233</v>
      </c>
      <c r="J13" s="128"/>
      <c r="K13" s="128">
        <f t="shared" si="1"/>
        <v>6968390</v>
      </c>
      <c r="L13" s="274"/>
    </row>
    <row r="14" spans="1:12" s="149" customFormat="1" ht="24" hidden="1" customHeight="1" x14ac:dyDescent="0.15">
      <c r="A14" s="144" t="s">
        <v>124</v>
      </c>
      <c r="B14" s="139" t="s">
        <v>135</v>
      </c>
      <c r="C14" s="204" t="s">
        <v>96</v>
      </c>
      <c r="D14" s="150">
        <v>6840000</v>
      </c>
      <c r="E14" s="147"/>
      <c r="F14" s="151"/>
      <c r="G14" s="147"/>
      <c r="H14" s="147">
        <f t="shared" si="2"/>
        <v>0</v>
      </c>
      <c r="I14" s="192" t="s">
        <v>233</v>
      </c>
      <c r="J14" s="148"/>
      <c r="K14" s="148">
        <f t="shared" si="1"/>
        <v>6840000</v>
      </c>
      <c r="L14" s="221"/>
    </row>
    <row r="15" spans="1:12" s="149" customFormat="1" ht="24" hidden="1" customHeight="1" x14ac:dyDescent="0.15">
      <c r="A15" s="144" t="s">
        <v>142</v>
      </c>
      <c r="B15" s="139" t="s">
        <v>154</v>
      </c>
      <c r="C15" s="204" t="s">
        <v>100</v>
      </c>
      <c r="D15" s="150">
        <v>3960000</v>
      </c>
      <c r="E15" s="147"/>
      <c r="F15" s="151"/>
      <c r="G15" s="147"/>
      <c r="H15" s="147">
        <f t="shared" si="2"/>
        <v>0</v>
      </c>
      <c r="I15" s="192" t="s">
        <v>233</v>
      </c>
      <c r="J15" s="148"/>
      <c r="K15" s="148">
        <f t="shared" si="1"/>
        <v>3960000</v>
      </c>
      <c r="L15" s="221"/>
    </row>
    <row r="16" spans="1:12" s="149" customFormat="1" ht="24" hidden="1" customHeight="1" x14ac:dyDescent="0.15">
      <c r="A16" s="144" t="s">
        <v>124</v>
      </c>
      <c r="B16" s="139" t="s">
        <v>155</v>
      </c>
      <c r="C16" s="204" t="s">
        <v>102</v>
      </c>
      <c r="D16" s="150">
        <v>3540480</v>
      </c>
      <c r="E16" s="147"/>
      <c r="F16" s="151"/>
      <c r="G16" s="147"/>
      <c r="H16" s="147">
        <f t="shared" si="2"/>
        <v>0</v>
      </c>
      <c r="I16" s="192" t="s">
        <v>233</v>
      </c>
      <c r="J16" s="148"/>
      <c r="K16" s="148">
        <f t="shared" si="1"/>
        <v>3540480</v>
      </c>
      <c r="L16" s="221"/>
    </row>
    <row r="17" spans="1:12" s="149" customFormat="1" ht="24" hidden="1" customHeight="1" x14ac:dyDescent="0.15">
      <c r="A17" s="144" t="s">
        <v>124</v>
      </c>
      <c r="B17" s="139" t="s">
        <v>136</v>
      </c>
      <c r="C17" s="204" t="s">
        <v>98</v>
      </c>
      <c r="D17" s="150">
        <v>4999920</v>
      </c>
      <c r="E17" s="147"/>
      <c r="F17" s="151"/>
      <c r="G17" s="147"/>
      <c r="H17" s="147">
        <f t="shared" si="2"/>
        <v>0</v>
      </c>
      <c r="I17" s="192" t="s">
        <v>233</v>
      </c>
      <c r="J17" s="148"/>
      <c r="K17" s="148">
        <f t="shared" si="1"/>
        <v>4999920</v>
      </c>
      <c r="L17" s="221"/>
    </row>
    <row r="18" spans="1:12" s="149" customFormat="1" ht="24" hidden="1" customHeight="1" x14ac:dyDescent="0.15">
      <c r="A18" s="144" t="s">
        <v>124</v>
      </c>
      <c r="B18" s="139" t="s">
        <v>137</v>
      </c>
      <c r="C18" s="204" t="s">
        <v>99</v>
      </c>
      <c r="D18" s="150">
        <v>5280000</v>
      </c>
      <c r="E18" s="147"/>
      <c r="F18" s="151"/>
      <c r="G18" s="147"/>
      <c r="H18" s="147">
        <f t="shared" si="2"/>
        <v>0</v>
      </c>
      <c r="I18" s="192" t="s">
        <v>233</v>
      </c>
      <c r="J18" s="148"/>
      <c r="K18" s="148">
        <f t="shared" si="1"/>
        <v>5280000</v>
      </c>
      <c r="L18" s="221"/>
    </row>
    <row r="19" spans="1:12" s="149" customFormat="1" ht="24" hidden="1" customHeight="1" x14ac:dyDescent="0.15">
      <c r="A19" s="144" t="s">
        <v>132</v>
      </c>
      <c r="B19" s="139" t="s">
        <v>156</v>
      </c>
      <c r="C19" s="204" t="s">
        <v>103</v>
      </c>
      <c r="D19" s="150">
        <v>4800000</v>
      </c>
      <c r="E19" s="147"/>
      <c r="F19" s="151"/>
      <c r="G19" s="147"/>
      <c r="H19" s="147">
        <f t="shared" si="2"/>
        <v>0</v>
      </c>
      <c r="I19" s="192" t="s">
        <v>233</v>
      </c>
      <c r="J19" s="148"/>
      <c r="K19" s="148">
        <f t="shared" si="1"/>
        <v>4800000</v>
      </c>
      <c r="L19" s="221"/>
    </row>
    <row r="20" spans="1:12" s="127" customFormat="1" ht="24" customHeight="1" thickBot="1" x14ac:dyDescent="0.2">
      <c r="A20" s="108" t="s">
        <v>142</v>
      </c>
      <c r="B20" s="272" t="s">
        <v>157</v>
      </c>
      <c r="C20" s="109" t="s">
        <v>108</v>
      </c>
      <c r="D20" s="110">
        <v>8370000</v>
      </c>
      <c r="E20" s="111"/>
      <c r="F20" s="112"/>
      <c r="G20" s="111">
        <v>8370000</v>
      </c>
      <c r="H20" s="111">
        <f t="shared" si="2"/>
        <v>8370000</v>
      </c>
      <c r="I20" s="273">
        <v>44581</v>
      </c>
      <c r="J20" s="128"/>
      <c r="K20" s="128">
        <f t="shared" si="1"/>
        <v>0</v>
      </c>
      <c r="L20" s="274" t="s">
        <v>229</v>
      </c>
    </row>
    <row r="21" spans="1:12" s="149" customFormat="1" ht="24" hidden="1" customHeight="1" thickTop="1" x14ac:dyDescent="0.15">
      <c r="A21" s="214" t="s">
        <v>119</v>
      </c>
      <c r="B21" s="275" t="s">
        <v>217</v>
      </c>
      <c r="C21" s="276" t="s">
        <v>158</v>
      </c>
      <c r="D21" s="277">
        <v>25449570</v>
      </c>
      <c r="E21" s="270"/>
      <c r="F21" s="271"/>
      <c r="G21" s="270"/>
      <c r="H21" s="270">
        <f t="shared" si="2"/>
        <v>0</v>
      </c>
      <c r="I21" s="278"/>
      <c r="J21" s="148"/>
      <c r="K21" s="148">
        <f t="shared" si="1"/>
        <v>25449570</v>
      </c>
      <c r="L21" s="269"/>
    </row>
    <row r="22" spans="1:12" s="127" customFormat="1" ht="24" customHeight="1" thickTop="1" x14ac:dyDescent="0.15">
      <c r="A22" s="41" t="s">
        <v>142</v>
      </c>
      <c r="B22" s="113" t="s">
        <v>218</v>
      </c>
      <c r="C22" s="43" t="s">
        <v>222</v>
      </c>
      <c r="D22" s="44">
        <v>3631200</v>
      </c>
      <c r="E22" s="42"/>
      <c r="F22" s="40"/>
      <c r="G22" s="42">
        <v>3631200</v>
      </c>
      <c r="H22" s="42">
        <f t="shared" si="2"/>
        <v>3631200</v>
      </c>
      <c r="I22" s="145">
        <v>44586</v>
      </c>
      <c r="J22" s="128"/>
      <c r="K22" s="128">
        <f t="shared" si="1"/>
        <v>0</v>
      </c>
      <c r="L22" s="146" t="s">
        <v>228</v>
      </c>
    </row>
    <row r="23" spans="1:12" s="149" customFormat="1" ht="24" hidden="1" customHeight="1" x14ac:dyDescent="0.15">
      <c r="A23" s="144" t="s">
        <v>142</v>
      </c>
      <c r="B23" s="139" t="s">
        <v>219</v>
      </c>
      <c r="C23" s="204" t="s">
        <v>140</v>
      </c>
      <c r="D23" s="150">
        <v>6620000</v>
      </c>
      <c r="E23" s="147"/>
      <c r="F23" s="151"/>
      <c r="G23" s="147"/>
      <c r="H23" s="147">
        <f t="shared" si="2"/>
        <v>0</v>
      </c>
      <c r="I23" s="192"/>
      <c r="J23" s="148"/>
      <c r="K23" s="148">
        <f t="shared" si="1"/>
        <v>6620000</v>
      </c>
      <c r="L23" s="269"/>
    </row>
    <row r="24" spans="1:12" s="149" customFormat="1" ht="24" hidden="1" customHeight="1" x14ac:dyDescent="0.15">
      <c r="A24" s="144" t="s">
        <v>132</v>
      </c>
      <c r="B24" s="139" t="s">
        <v>220</v>
      </c>
      <c r="C24" s="204" t="s">
        <v>116</v>
      </c>
      <c r="D24" s="150">
        <v>6760000</v>
      </c>
      <c r="E24" s="147"/>
      <c r="F24" s="151"/>
      <c r="G24" s="147"/>
      <c r="H24" s="147">
        <f t="shared" si="2"/>
        <v>0</v>
      </c>
      <c r="I24" s="192" t="s">
        <v>267</v>
      </c>
      <c r="J24" s="148"/>
      <c r="K24" s="148">
        <f t="shared" si="1"/>
        <v>6760000</v>
      </c>
      <c r="L24" s="269"/>
    </row>
    <row r="25" spans="1:12" s="149" customFormat="1" ht="24" hidden="1" customHeight="1" x14ac:dyDescent="0.15">
      <c r="A25" s="144" t="s">
        <v>124</v>
      </c>
      <c r="B25" s="139" t="s">
        <v>221</v>
      </c>
      <c r="C25" s="204" t="s">
        <v>110</v>
      </c>
      <c r="D25" s="150">
        <v>16950000</v>
      </c>
      <c r="E25" s="147"/>
      <c r="F25" s="151"/>
      <c r="G25" s="147"/>
      <c r="H25" s="147">
        <f t="shared" si="2"/>
        <v>0</v>
      </c>
      <c r="I25" s="192"/>
      <c r="J25" s="148"/>
      <c r="K25" s="148">
        <f t="shared" si="1"/>
        <v>16950000</v>
      </c>
      <c r="L25" s="269"/>
    </row>
    <row r="26" spans="1:12" s="127" customFormat="1" ht="24" customHeight="1" x14ac:dyDescent="0.15">
      <c r="A26" s="41"/>
      <c r="B26" s="52" t="s">
        <v>106</v>
      </c>
      <c r="C26" s="43"/>
      <c r="D26" s="44"/>
      <c r="E26" s="42"/>
      <c r="F26" s="40"/>
      <c r="G26" s="42"/>
      <c r="H26" s="42">
        <f t="shared" si="2"/>
        <v>0</v>
      </c>
      <c r="I26" s="145"/>
      <c r="J26" s="128"/>
      <c r="K26" s="128">
        <f t="shared" si="1"/>
        <v>0</v>
      </c>
      <c r="L26" s="146"/>
    </row>
    <row r="27" spans="1:12" s="127" customFormat="1" ht="24" customHeight="1" x14ac:dyDescent="0.15">
      <c r="A27" s="41"/>
      <c r="B27" s="113"/>
      <c r="C27" s="43"/>
      <c r="D27" s="44"/>
      <c r="E27" s="42"/>
      <c r="F27" s="40"/>
      <c r="G27" s="42"/>
      <c r="H27" s="42">
        <f t="shared" si="2"/>
        <v>0</v>
      </c>
      <c r="I27" s="145"/>
      <c r="J27" s="128"/>
      <c r="K27" s="128">
        <f t="shared" si="1"/>
        <v>0</v>
      </c>
      <c r="L27" s="146"/>
    </row>
    <row r="28" spans="1:12" s="127" customFormat="1" ht="24" customHeight="1" x14ac:dyDescent="0.15">
      <c r="A28" s="41"/>
      <c r="B28" s="113"/>
      <c r="C28" s="43"/>
      <c r="D28" s="44"/>
      <c r="E28" s="42"/>
      <c r="F28" s="40"/>
      <c r="G28" s="42"/>
      <c r="H28" s="42">
        <f t="shared" si="2"/>
        <v>0</v>
      </c>
      <c r="I28" s="145"/>
      <c r="J28" s="128"/>
      <c r="K28" s="128">
        <f t="shared" si="1"/>
        <v>0</v>
      </c>
      <c r="L28" s="146"/>
    </row>
    <row r="29" spans="1:12" s="127" customFormat="1" ht="24" customHeight="1" x14ac:dyDescent="0.15">
      <c r="A29" s="41"/>
      <c r="B29" s="113"/>
      <c r="C29" s="43"/>
      <c r="D29" s="44"/>
      <c r="E29" s="42"/>
      <c r="F29" s="40"/>
      <c r="G29" s="42"/>
      <c r="H29" s="42">
        <f t="shared" si="2"/>
        <v>0</v>
      </c>
      <c r="I29" s="145"/>
      <c r="J29" s="128"/>
      <c r="K29" s="128">
        <f t="shared" si="1"/>
        <v>0</v>
      </c>
      <c r="L29" s="146"/>
    </row>
    <row r="30" spans="1:12" s="127" customFormat="1" ht="24" customHeight="1" x14ac:dyDescent="0.15">
      <c r="A30" s="41"/>
      <c r="B30" s="113"/>
      <c r="C30" s="43"/>
      <c r="D30" s="44"/>
      <c r="E30" s="42"/>
      <c r="F30" s="40"/>
      <c r="G30" s="42"/>
      <c r="H30" s="42">
        <f t="shared" si="2"/>
        <v>0</v>
      </c>
      <c r="I30" s="145"/>
      <c r="J30" s="128"/>
      <c r="K30" s="128">
        <f t="shared" si="1"/>
        <v>0</v>
      </c>
      <c r="L30" s="146"/>
    </row>
    <row r="31" spans="1:12" s="127" customFormat="1" ht="24" customHeight="1" x14ac:dyDescent="0.15">
      <c r="A31" s="41"/>
      <c r="B31" s="113"/>
      <c r="C31" s="43"/>
      <c r="D31" s="44"/>
      <c r="E31" s="42"/>
      <c r="F31" s="40"/>
      <c r="G31" s="42"/>
      <c r="H31" s="42">
        <f t="shared" si="2"/>
        <v>0</v>
      </c>
      <c r="I31" s="145"/>
      <c r="J31" s="128"/>
      <c r="K31" s="128">
        <f t="shared" si="1"/>
        <v>0</v>
      </c>
      <c r="L31" s="146"/>
    </row>
    <row r="32" spans="1:12" s="127" customFormat="1" ht="24" customHeight="1" x14ac:dyDescent="0.15">
      <c r="A32" s="41"/>
      <c r="B32" s="113"/>
      <c r="C32" s="43"/>
      <c r="D32" s="44"/>
      <c r="E32" s="42"/>
      <c r="F32" s="40"/>
      <c r="G32" s="42"/>
      <c r="H32" s="42">
        <f t="shared" si="2"/>
        <v>0</v>
      </c>
      <c r="I32" s="145"/>
      <c r="J32" s="128"/>
      <c r="K32" s="128">
        <f t="shared" si="1"/>
        <v>0</v>
      </c>
      <c r="L32" s="146"/>
    </row>
    <row r="33" spans="1:12" s="127" customFormat="1" ht="24" customHeight="1" x14ac:dyDescent="0.15">
      <c r="A33" s="41"/>
      <c r="B33" s="113"/>
      <c r="C33" s="43"/>
      <c r="D33" s="44"/>
      <c r="E33" s="42"/>
      <c r="F33" s="40"/>
      <c r="G33" s="42"/>
      <c r="H33" s="42">
        <f t="shared" si="2"/>
        <v>0</v>
      </c>
      <c r="I33" s="145"/>
      <c r="J33" s="128"/>
      <c r="K33" s="128">
        <f t="shared" si="1"/>
        <v>0</v>
      </c>
      <c r="L33" s="146"/>
    </row>
    <row r="34" spans="1:12" s="127" customFormat="1" ht="24" customHeight="1" x14ac:dyDescent="0.15">
      <c r="A34" s="41"/>
      <c r="B34" s="113"/>
      <c r="C34" s="43"/>
      <c r="D34" s="44"/>
      <c r="E34" s="42"/>
      <c r="F34" s="40"/>
      <c r="G34" s="42"/>
      <c r="H34" s="42">
        <f t="shared" si="2"/>
        <v>0</v>
      </c>
      <c r="I34" s="145"/>
      <c r="J34" s="128"/>
      <c r="K34" s="128">
        <f t="shared" si="1"/>
        <v>0</v>
      </c>
      <c r="L34" s="146"/>
    </row>
    <row r="35" spans="1:12" s="127" customFormat="1" ht="24" customHeight="1" x14ac:dyDescent="0.15">
      <c r="A35" s="41"/>
      <c r="B35" s="113"/>
      <c r="C35" s="43"/>
      <c r="D35" s="44"/>
      <c r="E35" s="42"/>
      <c r="F35" s="40"/>
      <c r="G35" s="42"/>
      <c r="H35" s="42">
        <f t="shared" si="2"/>
        <v>0</v>
      </c>
      <c r="I35" s="145"/>
      <c r="J35" s="128"/>
      <c r="K35" s="128">
        <f t="shared" si="1"/>
        <v>0</v>
      </c>
      <c r="L35" s="146"/>
    </row>
    <row r="36" spans="1:12" s="127" customFormat="1" ht="24" customHeight="1" x14ac:dyDescent="0.15">
      <c r="A36" s="41"/>
      <c r="B36" s="113"/>
      <c r="C36" s="43"/>
      <c r="D36" s="44"/>
      <c r="E36" s="42"/>
      <c r="F36" s="40"/>
      <c r="G36" s="42"/>
      <c r="H36" s="42">
        <f t="shared" si="2"/>
        <v>0</v>
      </c>
      <c r="I36" s="145"/>
      <c r="J36" s="128"/>
      <c r="K36" s="128">
        <f t="shared" si="1"/>
        <v>0</v>
      </c>
      <c r="L36" s="146"/>
    </row>
    <row r="37" spans="1:12" s="127" customFormat="1" ht="24" customHeight="1" x14ac:dyDescent="0.15">
      <c r="A37" s="83"/>
      <c r="B37" s="113"/>
      <c r="C37" s="85"/>
      <c r="D37" s="86"/>
      <c r="E37" s="87"/>
      <c r="F37" s="93"/>
      <c r="G37" s="87"/>
      <c r="H37" s="42">
        <f t="shared" si="2"/>
        <v>0</v>
      </c>
      <c r="I37" s="145"/>
      <c r="J37" s="128"/>
      <c r="K37" s="128">
        <f t="shared" si="1"/>
        <v>0</v>
      </c>
      <c r="L37" s="146"/>
    </row>
    <row r="38" spans="1:12" ht="24" customHeight="1" x14ac:dyDescent="0.15">
      <c r="L38" s="146"/>
    </row>
    <row r="39" spans="1:12" ht="24" customHeight="1" x14ac:dyDescent="0.15">
      <c r="L39" s="146"/>
    </row>
    <row r="40" spans="1:12" ht="24" customHeight="1" x14ac:dyDescent="0.15">
      <c r="L40" s="146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8:H4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72" customWidth="1"/>
    <col min="2" max="2" width="17.21875" style="72" customWidth="1"/>
    <col min="3" max="3" width="19.109375" style="72" customWidth="1"/>
    <col min="4" max="4" width="18" style="72" customWidth="1"/>
    <col min="5" max="5" width="23.77734375" style="72" customWidth="1"/>
    <col min="6" max="16384" width="8.88671875" style="97"/>
  </cols>
  <sheetData>
    <row r="1" spans="1:5" s="98" customFormat="1" ht="36" customHeight="1" x14ac:dyDescent="0.15">
      <c r="A1" s="57" t="s">
        <v>234</v>
      </c>
      <c r="B1" s="57"/>
      <c r="C1" s="57"/>
      <c r="D1" s="57"/>
      <c r="E1" s="57"/>
    </row>
    <row r="2" spans="1:5" s="62" customFormat="1" ht="24" customHeight="1" thickBot="1" x14ac:dyDescent="0.2">
      <c r="A2" s="58" t="s">
        <v>91</v>
      </c>
      <c r="B2" s="59"/>
      <c r="C2" s="60"/>
      <c r="D2" s="60"/>
      <c r="E2" s="61" t="s">
        <v>235</v>
      </c>
    </row>
    <row r="3" spans="1:5" ht="24" customHeight="1" thickTop="1" x14ac:dyDescent="0.15">
      <c r="A3" s="222" t="s">
        <v>236</v>
      </c>
      <c r="B3" s="63" t="s">
        <v>44</v>
      </c>
      <c r="C3" s="225" t="s">
        <v>259</v>
      </c>
      <c r="D3" s="226"/>
      <c r="E3" s="227"/>
    </row>
    <row r="4" spans="1:5" ht="24" customHeight="1" x14ac:dyDescent="0.15">
      <c r="A4" s="223"/>
      <c r="B4" s="64" t="s">
        <v>45</v>
      </c>
      <c r="C4" s="65">
        <v>28042429</v>
      </c>
      <c r="D4" s="66" t="s">
        <v>237</v>
      </c>
      <c r="E4" s="67" t="s">
        <v>143</v>
      </c>
    </row>
    <row r="5" spans="1:5" ht="24" customHeight="1" x14ac:dyDescent="0.15">
      <c r="A5" s="223"/>
      <c r="B5" s="64" t="s">
        <v>46</v>
      </c>
      <c r="C5" s="68">
        <v>0.90753800250327821</v>
      </c>
      <c r="D5" s="66" t="s">
        <v>28</v>
      </c>
      <c r="E5" s="67">
        <v>25449570</v>
      </c>
    </row>
    <row r="6" spans="1:5" ht="24" customHeight="1" x14ac:dyDescent="0.15">
      <c r="A6" s="223"/>
      <c r="B6" s="64" t="s">
        <v>27</v>
      </c>
      <c r="C6" s="80">
        <v>44568</v>
      </c>
      <c r="D6" s="66" t="s">
        <v>77</v>
      </c>
      <c r="E6" s="101" t="s">
        <v>162</v>
      </c>
    </row>
    <row r="7" spans="1:5" ht="24" customHeight="1" x14ac:dyDescent="0.15">
      <c r="A7" s="223"/>
      <c r="B7" s="64" t="s">
        <v>47</v>
      </c>
      <c r="C7" s="99" t="s">
        <v>118</v>
      </c>
      <c r="D7" s="66" t="s">
        <v>48</v>
      </c>
      <c r="E7" s="69">
        <v>0</v>
      </c>
    </row>
    <row r="8" spans="1:5" ht="24" customHeight="1" x14ac:dyDescent="0.15">
      <c r="A8" s="223"/>
      <c r="B8" s="64" t="s">
        <v>49</v>
      </c>
      <c r="C8" s="100" t="s">
        <v>105</v>
      </c>
      <c r="D8" s="66" t="s">
        <v>30</v>
      </c>
      <c r="E8" s="102" t="s">
        <v>158</v>
      </c>
    </row>
    <row r="9" spans="1:5" ht="24" customHeight="1" thickBot="1" x14ac:dyDescent="0.2">
      <c r="A9" s="224"/>
      <c r="B9" s="70" t="s">
        <v>50</v>
      </c>
      <c r="C9" s="79" t="s">
        <v>169</v>
      </c>
      <c r="D9" s="71" t="s">
        <v>51</v>
      </c>
      <c r="E9" s="103" t="s">
        <v>167</v>
      </c>
    </row>
    <row r="10" spans="1:5" ht="24" customHeight="1" thickTop="1" x14ac:dyDescent="0.15">
      <c r="A10" s="222" t="s">
        <v>238</v>
      </c>
      <c r="B10" s="63" t="s">
        <v>44</v>
      </c>
      <c r="C10" s="225" t="s">
        <v>218</v>
      </c>
      <c r="D10" s="226"/>
      <c r="E10" s="227"/>
    </row>
    <row r="11" spans="1:5" ht="24" customHeight="1" x14ac:dyDescent="0.15">
      <c r="A11" s="223"/>
      <c r="B11" s="64" t="s">
        <v>45</v>
      </c>
      <c r="C11" s="65">
        <v>3753600</v>
      </c>
      <c r="D11" s="66" t="s">
        <v>237</v>
      </c>
      <c r="E11" s="67" t="s">
        <v>168</v>
      </c>
    </row>
    <row r="12" spans="1:5" ht="24" customHeight="1" x14ac:dyDescent="0.15">
      <c r="A12" s="223"/>
      <c r="B12" s="64" t="s">
        <v>46</v>
      </c>
      <c r="C12" s="68">
        <v>0.96739130434782605</v>
      </c>
      <c r="D12" s="66" t="s">
        <v>28</v>
      </c>
      <c r="E12" s="67">
        <v>3631200</v>
      </c>
    </row>
    <row r="13" spans="1:5" ht="24" customHeight="1" x14ac:dyDescent="0.15">
      <c r="A13" s="223"/>
      <c r="B13" s="64" t="s">
        <v>27</v>
      </c>
      <c r="C13" s="80">
        <v>44572</v>
      </c>
      <c r="D13" s="66" t="s">
        <v>77</v>
      </c>
      <c r="E13" s="101" t="s">
        <v>163</v>
      </c>
    </row>
    <row r="14" spans="1:5" ht="24" customHeight="1" x14ac:dyDescent="0.15">
      <c r="A14" s="223"/>
      <c r="B14" s="64" t="s">
        <v>47</v>
      </c>
      <c r="C14" s="99" t="s">
        <v>118</v>
      </c>
      <c r="D14" s="66" t="s">
        <v>48</v>
      </c>
      <c r="E14" s="69">
        <v>44585</v>
      </c>
    </row>
    <row r="15" spans="1:5" ht="24" customHeight="1" x14ac:dyDescent="0.15">
      <c r="A15" s="223"/>
      <c r="B15" s="64" t="s">
        <v>49</v>
      </c>
      <c r="C15" s="100" t="s">
        <v>104</v>
      </c>
      <c r="D15" s="66" t="s">
        <v>30</v>
      </c>
      <c r="E15" s="102" t="s">
        <v>222</v>
      </c>
    </row>
    <row r="16" spans="1:5" ht="24" customHeight="1" thickBot="1" x14ac:dyDescent="0.2">
      <c r="A16" s="224"/>
      <c r="B16" s="70" t="s">
        <v>50</v>
      </c>
      <c r="C16" s="79" t="s">
        <v>120</v>
      </c>
      <c r="D16" s="71" t="s">
        <v>51</v>
      </c>
      <c r="E16" s="103" t="s">
        <v>250</v>
      </c>
    </row>
    <row r="17" spans="1:5" s="279" customFormat="1" ht="24" customHeight="1" thickTop="1" x14ac:dyDescent="0.15">
      <c r="A17" s="222" t="s">
        <v>239</v>
      </c>
      <c r="B17" s="63" t="s">
        <v>44</v>
      </c>
      <c r="C17" s="225" t="s">
        <v>219</v>
      </c>
      <c r="D17" s="226"/>
      <c r="E17" s="227"/>
    </row>
    <row r="18" spans="1:5" s="279" customFormat="1" ht="24" customHeight="1" x14ac:dyDescent="0.15">
      <c r="A18" s="223"/>
      <c r="B18" s="64" t="s">
        <v>45</v>
      </c>
      <c r="C18" s="65">
        <v>7050000</v>
      </c>
      <c r="D18" s="66" t="s">
        <v>237</v>
      </c>
      <c r="E18" s="67" t="s">
        <v>260</v>
      </c>
    </row>
    <row r="19" spans="1:5" s="279" customFormat="1" ht="24" customHeight="1" x14ac:dyDescent="0.15">
      <c r="A19" s="223"/>
      <c r="B19" s="64" t="s">
        <v>46</v>
      </c>
      <c r="C19" s="68">
        <v>0.93900709219858158</v>
      </c>
      <c r="D19" s="66" t="s">
        <v>28</v>
      </c>
      <c r="E19" s="67">
        <v>6620000</v>
      </c>
    </row>
    <row r="20" spans="1:5" s="279" customFormat="1" ht="24" customHeight="1" x14ac:dyDescent="0.15">
      <c r="A20" s="223"/>
      <c r="B20" s="64" t="s">
        <v>27</v>
      </c>
      <c r="C20" s="80">
        <v>44575</v>
      </c>
      <c r="D20" s="66" t="s">
        <v>77</v>
      </c>
      <c r="E20" s="101" t="s">
        <v>164</v>
      </c>
    </row>
    <row r="21" spans="1:5" s="279" customFormat="1" ht="24" customHeight="1" x14ac:dyDescent="0.15">
      <c r="A21" s="223"/>
      <c r="B21" s="64" t="s">
        <v>47</v>
      </c>
      <c r="C21" s="99" t="s">
        <v>118</v>
      </c>
      <c r="D21" s="66" t="s">
        <v>48</v>
      </c>
      <c r="E21" s="69">
        <v>0</v>
      </c>
    </row>
    <row r="22" spans="1:5" s="279" customFormat="1" ht="24" customHeight="1" x14ac:dyDescent="0.15">
      <c r="A22" s="223"/>
      <c r="B22" s="64" t="s">
        <v>49</v>
      </c>
      <c r="C22" s="100" t="s">
        <v>105</v>
      </c>
      <c r="D22" s="66" t="s">
        <v>30</v>
      </c>
      <c r="E22" s="102" t="s">
        <v>140</v>
      </c>
    </row>
    <row r="23" spans="1:5" s="279" customFormat="1" ht="24" customHeight="1" thickBot="1" x14ac:dyDescent="0.2">
      <c r="A23" s="224"/>
      <c r="B23" s="70" t="s">
        <v>50</v>
      </c>
      <c r="C23" s="79" t="s">
        <v>120</v>
      </c>
      <c r="D23" s="71" t="s">
        <v>51</v>
      </c>
      <c r="E23" s="103" t="s">
        <v>252</v>
      </c>
    </row>
    <row r="24" spans="1:5" s="279" customFormat="1" ht="24" customHeight="1" thickTop="1" x14ac:dyDescent="0.15">
      <c r="A24" s="222" t="s">
        <v>161</v>
      </c>
      <c r="B24" s="63" t="s">
        <v>44</v>
      </c>
      <c r="C24" s="225" t="s">
        <v>220</v>
      </c>
      <c r="D24" s="226"/>
      <c r="E24" s="227"/>
    </row>
    <row r="25" spans="1:5" s="279" customFormat="1" ht="24" customHeight="1" x14ac:dyDescent="0.15">
      <c r="A25" s="223"/>
      <c r="B25" s="64" t="s">
        <v>45</v>
      </c>
      <c r="C25" s="65">
        <v>7244000</v>
      </c>
      <c r="D25" s="66" t="s">
        <v>237</v>
      </c>
      <c r="E25" s="67" t="s">
        <v>261</v>
      </c>
    </row>
    <row r="26" spans="1:5" s="279" customFormat="1" ht="24" customHeight="1" x14ac:dyDescent="0.15">
      <c r="A26" s="223"/>
      <c r="B26" s="64" t="s">
        <v>46</v>
      </c>
      <c r="C26" s="68">
        <v>0.93318608503589173</v>
      </c>
      <c r="D26" s="66" t="s">
        <v>28</v>
      </c>
      <c r="E26" s="67">
        <v>6760000</v>
      </c>
    </row>
    <row r="27" spans="1:5" s="279" customFormat="1" ht="24" customHeight="1" x14ac:dyDescent="0.15">
      <c r="A27" s="223"/>
      <c r="B27" s="64" t="s">
        <v>27</v>
      </c>
      <c r="C27" s="80">
        <v>44580</v>
      </c>
      <c r="D27" s="66" t="s">
        <v>77</v>
      </c>
      <c r="E27" s="101" t="s">
        <v>165</v>
      </c>
    </row>
    <row r="28" spans="1:5" s="279" customFormat="1" ht="24" customHeight="1" x14ac:dyDescent="0.15">
      <c r="A28" s="223"/>
      <c r="B28" s="64" t="s">
        <v>47</v>
      </c>
      <c r="C28" s="99" t="s">
        <v>118</v>
      </c>
      <c r="D28" s="66" t="s">
        <v>48</v>
      </c>
      <c r="E28" s="69">
        <v>0</v>
      </c>
    </row>
    <row r="29" spans="1:5" s="279" customFormat="1" ht="24" customHeight="1" x14ac:dyDescent="0.15">
      <c r="A29" s="223"/>
      <c r="B29" s="64" t="s">
        <v>49</v>
      </c>
      <c r="C29" s="100" t="s">
        <v>105</v>
      </c>
      <c r="D29" s="66" t="s">
        <v>30</v>
      </c>
      <c r="E29" s="102" t="s">
        <v>116</v>
      </c>
    </row>
    <row r="30" spans="1:5" s="279" customFormat="1" ht="24" customHeight="1" thickBot="1" x14ac:dyDescent="0.2">
      <c r="A30" s="224"/>
      <c r="B30" s="70" t="s">
        <v>50</v>
      </c>
      <c r="C30" s="79" t="s">
        <v>120</v>
      </c>
      <c r="D30" s="71" t="s">
        <v>51</v>
      </c>
      <c r="E30" s="103" t="s">
        <v>254</v>
      </c>
    </row>
    <row r="31" spans="1:5" s="279" customFormat="1" ht="24" customHeight="1" thickTop="1" x14ac:dyDescent="0.15">
      <c r="A31" s="222" t="s">
        <v>240</v>
      </c>
      <c r="B31" s="63" t="s">
        <v>44</v>
      </c>
      <c r="C31" s="225" t="s">
        <v>221</v>
      </c>
      <c r="D31" s="226"/>
      <c r="E31" s="227"/>
    </row>
    <row r="32" spans="1:5" s="279" customFormat="1" ht="24" customHeight="1" x14ac:dyDescent="0.15">
      <c r="A32" s="223"/>
      <c r="B32" s="64" t="s">
        <v>45</v>
      </c>
      <c r="C32" s="65">
        <v>17000000</v>
      </c>
      <c r="D32" s="66" t="s">
        <v>237</v>
      </c>
      <c r="E32" s="67" t="s">
        <v>170</v>
      </c>
    </row>
    <row r="33" spans="1:5" s="279" customFormat="1" ht="24" customHeight="1" x14ac:dyDescent="0.15">
      <c r="A33" s="223"/>
      <c r="B33" s="64" t="s">
        <v>46</v>
      </c>
      <c r="C33" s="68">
        <v>0.99705882352941178</v>
      </c>
      <c r="D33" s="66" t="s">
        <v>28</v>
      </c>
      <c r="E33" s="67">
        <v>16950000</v>
      </c>
    </row>
    <row r="34" spans="1:5" s="279" customFormat="1" ht="24" customHeight="1" x14ac:dyDescent="0.15">
      <c r="A34" s="223"/>
      <c r="B34" s="64" t="s">
        <v>27</v>
      </c>
      <c r="C34" s="80">
        <v>44581</v>
      </c>
      <c r="D34" s="66" t="s">
        <v>77</v>
      </c>
      <c r="E34" s="101" t="s">
        <v>166</v>
      </c>
    </row>
    <row r="35" spans="1:5" s="279" customFormat="1" ht="24" customHeight="1" x14ac:dyDescent="0.15">
      <c r="A35" s="223"/>
      <c r="B35" s="64" t="s">
        <v>47</v>
      </c>
      <c r="C35" s="99" t="s">
        <v>118</v>
      </c>
      <c r="D35" s="66" t="s">
        <v>48</v>
      </c>
      <c r="E35" s="69">
        <v>0</v>
      </c>
    </row>
    <row r="36" spans="1:5" s="279" customFormat="1" ht="24" customHeight="1" x14ac:dyDescent="0.15">
      <c r="A36" s="223"/>
      <c r="B36" s="64" t="s">
        <v>49</v>
      </c>
      <c r="C36" s="100" t="s">
        <v>104</v>
      </c>
      <c r="D36" s="66" t="s">
        <v>30</v>
      </c>
      <c r="E36" s="102" t="s">
        <v>110</v>
      </c>
    </row>
    <row r="37" spans="1:5" s="279" customFormat="1" ht="24" customHeight="1" thickBot="1" x14ac:dyDescent="0.2">
      <c r="A37" s="224"/>
      <c r="B37" s="70" t="s">
        <v>50</v>
      </c>
      <c r="C37" s="79" t="s">
        <v>120</v>
      </c>
      <c r="D37" s="71" t="s">
        <v>51</v>
      </c>
      <c r="E37" s="103" t="s">
        <v>256</v>
      </c>
    </row>
    <row r="38" spans="1:5" ht="24" customHeight="1" thickTop="1" x14ac:dyDescent="0.15"/>
  </sheetData>
  <mergeCells count="10">
    <mergeCell ref="A31:A37"/>
    <mergeCell ref="C31:E31"/>
    <mergeCell ref="A3:A9"/>
    <mergeCell ref="C3:E3"/>
    <mergeCell ref="A10:A16"/>
    <mergeCell ref="C10:E10"/>
    <mergeCell ref="A24:A30"/>
    <mergeCell ref="C24:E24"/>
    <mergeCell ref="A17:A23"/>
    <mergeCell ref="C17:E17"/>
  </mergeCells>
  <phoneticPr fontId="25" type="noConversion"/>
  <conditionalFormatting sqref="C7:C8">
    <cfRule type="duplicateValues" dxfId="17" priority="102"/>
  </conditionalFormatting>
  <conditionalFormatting sqref="C9">
    <cfRule type="duplicateValues" dxfId="16" priority="101"/>
  </conditionalFormatting>
  <conditionalFormatting sqref="C14:C15">
    <cfRule type="duplicateValues" dxfId="7" priority="8"/>
  </conditionalFormatting>
  <conditionalFormatting sqref="C16">
    <cfRule type="duplicateValues" dxfId="6" priority="7"/>
  </conditionalFormatting>
  <conditionalFormatting sqref="C21:C22">
    <cfRule type="duplicateValues" dxfId="5" priority="6"/>
  </conditionalFormatting>
  <conditionalFormatting sqref="C23">
    <cfRule type="duplicateValues" dxfId="4" priority="5"/>
  </conditionalFormatting>
  <conditionalFormatting sqref="C28:C29">
    <cfRule type="duplicateValues" dxfId="3" priority="4"/>
  </conditionalFormatting>
  <conditionalFormatting sqref="C30">
    <cfRule type="duplicateValues" dxfId="2" priority="3"/>
  </conditionalFormatting>
  <conditionalFormatting sqref="C35:C36">
    <cfRule type="duplicateValues" dxfId="1" priority="2"/>
  </conditionalFormatting>
  <conditionalFormatting sqref="C3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0" customWidth="1"/>
    <col min="2" max="2" width="20.44140625" style="30" customWidth="1"/>
    <col min="3" max="3" width="18.33203125" style="30" customWidth="1"/>
    <col min="4" max="6" width="15.5546875" style="37" customWidth="1"/>
    <col min="7" max="16384" width="8.88671875" style="17"/>
  </cols>
  <sheetData>
    <row r="1" spans="1:6" s="39" customFormat="1" ht="36" customHeight="1" x14ac:dyDescent="0.15">
      <c r="A1" s="10" t="s">
        <v>242</v>
      </c>
      <c r="B1" s="10"/>
      <c r="C1" s="10"/>
      <c r="D1" s="94"/>
      <c r="E1" s="94"/>
      <c r="F1" s="94"/>
    </row>
    <row r="2" spans="1:6" ht="20.25" customHeight="1" thickBot="1" x14ac:dyDescent="0.2">
      <c r="A2" s="47" t="s">
        <v>243</v>
      </c>
      <c r="B2" s="34"/>
      <c r="C2" s="25"/>
      <c r="D2" s="95"/>
      <c r="E2" s="95"/>
      <c r="F2" s="96" t="s">
        <v>244</v>
      </c>
    </row>
    <row r="3" spans="1:6" ht="20.25" customHeight="1" thickTop="1" x14ac:dyDescent="0.15">
      <c r="A3" s="48" t="s">
        <v>26</v>
      </c>
      <c r="B3" s="242" t="s">
        <v>259</v>
      </c>
      <c r="C3" s="243"/>
      <c r="D3" s="243"/>
      <c r="E3" s="243"/>
      <c r="F3" s="244"/>
    </row>
    <row r="4" spans="1:6" ht="20.25" customHeight="1" x14ac:dyDescent="0.15">
      <c r="A4" s="245" t="s">
        <v>34</v>
      </c>
      <c r="B4" s="248" t="s">
        <v>27</v>
      </c>
      <c r="C4" s="249" t="s">
        <v>245</v>
      </c>
      <c r="D4" s="205" t="s">
        <v>35</v>
      </c>
      <c r="E4" s="205" t="s">
        <v>28</v>
      </c>
      <c r="F4" s="206" t="s">
        <v>88</v>
      </c>
    </row>
    <row r="5" spans="1:6" ht="20.25" customHeight="1" x14ac:dyDescent="0.15">
      <c r="A5" s="246"/>
      <c r="B5" s="248"/>
      <c r="C5" s="250"/>
      <c r="D5" s="205" t="s">
        <v>36</v>
      </c>
      <c r="E5" s="205" t="s">
        <v>29</v>
      </c>
      <c r="F5" s="206" t="s">
        <v>37</v>
      </c>
    </row>
    <row r="6" spans="1:6" ht="20.25" customHeight="1" x14ac:dyDescent="0.15">
      <c r="A6" s="246"/>
      <c r="B6" s="251">
        <v>44568</v>
      </c>
      <c r="C6" s="252" t="s">
        <v>262</v>
      </c>
      <c r="D6" s="254">
        <v>28042429</v>
      </c>
      <c r="E6" s="254">
        <v>25449570</v>
      </c>
      <c r="F6" s="256">
        <v>0.90753800250327821</v>
      </c>
    </row>
    <row r="7" spans="1:6" ht="20.25" customHeight="1" x14ac:dyDescent="0.15">
      <c r="A7" s="247"/>
      <c r="B7" s="251"/>
      <c r="C7" s="253"/>
      <c r="D7" s="255"/>
      <c r="E7" s="255"/>
      <c r="F7" s="256"/>
    </row>
    <row r="8" spans="1:6" ht="20.25" customHeight="1" x14ac:dyDescent="0.15">
      <c r="A8" s="228" t="s">
        <v>30</v>
      </c>
      <c r="B8" s="207" t="s">
        <v>31</v>
      </c>
      <c r="C8" s="207" t="s">
        <v>246</v>
      </c>
      <c r="D8" s="230" t="s">
        <v>32</v>
      </c>
      <c r="E8" s="230"/>
      <c r="F8" s="231"/>
    </row>
    <row r="9" spans="1:6" ht="20.25" customHeight="1" x14ac:dyDescent="0.15">
      <c r="A9" s="229"/>
      <c r="B9" s="8" t="s">
        <v>158</v>
      </c>
      <c r="C9" s="8" t="s">
        <v>171</v>
      </c>
      <c r="D9" s="232" t="s">
        <v>167</v>
      </c>
      <c r="E9" s="233"/>
      <c r="F9" s="234"/>
    </row>
    <row r="10" spans="1:6" ht="20.25" customHeight="1" x14ac:dyDescent="0.15">
      <c r="A10" s="55" t="s">
        <v>247</v>
      </c>
      <c r="B10" s="235" t="s">
        <v>258</v>
      </c>
      <c r="C10" s="236"/>
      <c r="D10" s="237"/>
      <c r="E10" s="237"/>
      <c r="F10" s="238"/>
    </row>
    <row r="11" spans="1:6" ht="20.25" customHeight="1" x14ac:dyDescent="0.15">
      <c r="A11" s="55" t="s">
        <v>38</v>
      </c>
      <c r="B11" s="239" t="s">
        <v>119</v>
      </c>
      <c r="C11" s="237"/>
      <c r="D11" s="237"/>
      <c r="E11" s="237"/>
      <c r="F11" s="238"/>
    </row>
    <row r="12" spans="1:6" ht="20.25" customHeight="1" thickBot="1" x14ac:dyDescent="0.2">
      <c r="A12" s="49" t="s">
        <v>33</v>
      </c>
      <c r="B12" s="240"/>
      <c r="C12" s="240"/>
      <c r="D12" s="240"/>
      <c r="E12" s="240"/>
      <c r="F12" s="241"/>
    </row>
    <row r="13" spans="1:6" ht="20.25" customHeight="1" thickTop="1" x14ac:dyDescent="0.15">
      <c r="A13" s="48" t="s">
        <v>26</v>
      </c>
      <c r="B13" s="242" t="s">
        <v>218</v>
      </c>
      <c r="C13" s="243"/>
      <c r="D13" s="243"/>
      <c r="E13" s="243"/>
      <c r="F13" s="244"/>
    </row>
    <row r="14" spans="1:6" ht="20.25" customHeight="1" x14ac:dyDescent="0.15">
      <c r="A14" s="245" t="s">
        <v>34</v>
      </c>
      <c r="B14" s="248" t="s">
        <v>27</v>
      </c>
      <c r="C14" s="249" t="s">
        <v>245</v>
      </c>
      <c r="D14" s="205" t="s">
        <v>35</v>
      </c>
      <c r="E14" s="205" t="s">
        <v>28</v>
      </c>
      <c r="F14" s="206" t="s">
        <v>88</v>
      </c>
    </row>
    <row r="15" spans="1:6" ht="20.25" customHeight="1" x14ac:dyDescent="0.15">
      <c r="A15" s="246"/>
      <c r="B15" s="248"/>
      <c r="C15" s="250"/>
      <c r="D15" s="205" t="s">
        <v>36</v>
      </c>
      <c r="E15" s="205" t="s">
        <v>29</v>
      </c>
      <c r="F15" s="206" t="s">
        <v>37</v>
      </c>
    </row>
    <row r="16" spans="1:6" ht="20.25" customHeight="1" x14ac:dyDescent="0.15">
      <c r="A16" s="246"/>
      <c r="B16" s="251">
        <v>44572</v>
      </c>
      <c r="C16" s="252" t="s">
        <v>263</v>
      </c>
      <c r="D16" s="254">
        <v>3753600</v>
      </c>
      <c r="E16" s="254">
        <v>3631200</v>
      </c>
      <c r="F16" s="256">
        <v>0.96739130434782605</v>
      </c>
    </row>
    <row r="17" spans="1:6" ht="20.25" customHeight="1" x14ac:dyDescent="0.15">
      <c r="A17" s="247"/>
      <c r="B17" s="251"/>
      <c r="C17" s="253"/>
      <c r="D17" s="255"/>
      <c r="E17" s="255"/>
      <c r="F17" s="256"/>
    </row>
    <row r="18" spans="1:6" ht="20.25" customHeight="1" x14ac:dyDescent="0.15">
      <c r="A18" s="228" t="s">
        <v>30</v>
      </c>
      <c r="B18" s="207" t="s">
        <v>31</v>
      </c>
      <c r="C18" s="207" t="s">
        <v>246</v>
      </c>
      <c r="D18" s="230" t="s">
        <v>32</v>
      </c>
      <c r="E18" s="230"/>
      <c r="F18" s="231"/>
    </row>
    <row r="19" spans="1:6" ht="20.25" customHeight="1" x14ac:dyDescent="0.15">
      <c r="A19" s="229"/>
      <c r="B19" s="8" t="s">
        <v>222</v>
      </c>
      <c r="C19" s="8" t="s">
        <v>251</v>
      </c>
      <c r="D19" s="232" t="s">
        <v>250</v>
      </c>
      <c r="E19" s="233"/>
      <c r="F19" s="234"/>
    </row>
    <row r="20" spans="1:6" ht="20.25" customHeight="1" x14ac:dyDescent="0.15">
      <c r="A20" s="55" t="s">
        <v>248</v>
      </c>
      <c r="B20" s="235" t="s">
        <v>109</v>
      </c>
      <c r="C20" s="236"/>
      <c r="D20" s="237"/>
      <c r="E20" s="237"/>
      <c r="F20" s="238"/>
    </row>
    <row r="21" spans="1:6" ht="20.25" customHeight="1" x14ac:dyDescent="0.15">
      <c r="A21" s="55" t="s">
        <v>38</v>
      </c>
      <c r="B21" s="239" t="s">
        <v>142</v>
      </c>
      <c r="C21" s="237"/>
      <c r="D21" s="237"/>
      <c r="E21" s="237"/>
      <c r="F21" s="238"/>
    </row>
    <row r="22" spans="1:6" ht="20.25" customHeight="1" thickBot="1" x14ac:dyDescent="0.2">
      <c r="A22" s="49" t="s">
        <v>33</v>
      </c>
      <c r="B22" s="240"/>
      <c r="C22" s="240"/>
      <c r="D22" s="240"/>
      <c r="E22" s="240"/>
      <c r="F22" s="241"/>
    </row>
    <row r="23" spans="1:6" ht="20.25" customHeight="1" thickTop="1" x14ac:dyDescent="0.15">
      <c r="A23" s="48" t="s">
        <v>26</v>
      </c>
      <c r="B23" s="242" t="s">
        <v>219</v>
      </c>
      <c r="C23" s="243"/>
      <c r="D23" s="243"/>
      <c r="E23" s="243"/>
      <c r="F23" s="244"/>
    </row>
    <row r="24" spans="1:6" ht="20.25" customHeight="1" x14ac:dyDescent="0.15">
      <c r="A24" s="245" t="s">
        <v>34</v>
      </c>
      <c r="B24" s="248" t="s">
        <v>27</v>
      </c>
      <c r="C24" s="249" t="s">
        <v>245</v>
      </c>
      <c r="D24" s="205" t="s">
        <v>35</v>
      </c>
      <c r="E24" s="205" t="s">
        <v>28</v>
      </c>
      <c r="F24" s="206" t="s">
        <v>88</v>
      </c>
    </row>
    <row r="25" spans="1:6" ht="20.25" customHeight="1" x14ac:dyDescent="0.15">
      <c r="A25" s="246"/>
      <c r="B25" s="248"/>
      <c r="C25" s="250"/>
      <c r="D25" s="205" t="s">
        <v>36</v>
      </c>
      <c r="E25" s="205" t="s">
        <v>29</v>
      </c>
      <c r="F25" s="206" t="s">
        <v>37</v>
      </c>
    </row>
    <row r="26" spans="1:6" ht="20.25" customHeight="1" x14ac:dyDescent="0.15">
      <c r="A26" s="246"/>
      <c r="B26" s="251">
        <v>44575</v>
      </c>
      <c r="C26" s="252" t="s">
        <v>264</v>
      </c>
      <c r="D26" s="254">
        <v>7050000</v>
      </c>
      <c r="E26" s="254">
        <v>6620000</v>
      </c>
      <c r="F26" s="256">
        <v>0.93900709219858158</v>
      </c>
    </row>
    <row r="27" spans="1:6" ht="20.25" customHeight="1" x14ac:dyDescent="0.15">
      <c r="A27" s="247"/>
      <c r="B27" s="251"/>
      <c r="C27" s="253"/>
      <c r="D27" s="255"/>
      <c r="E27" s="255"/>
      <c r="F27" s="256"/>
    </row>
    <row r="28" spans="1:6" ht="20.25" customHeight="1" x14ac:dyDescent="0.15">
      <c r="A28" s="228" t="s">
        <v>30</v>
      </c>
      <c r="B28" s="207" t="s">
        <v>31</v>
      </c>
      <c r="C28" s="207" t="s">
        <v>246</v>
      </c>
      <c r="D28" s="230" t="s">
        <v>32</v>
      </c>
      <c r="E28" s="230"/>
      <c r="F28" s="231"/>
    </row>
    <row r="29" spans="1:6" ht="20.25" customHeight="1" x14ac:dyDescent="0.15">
      <c r="A29" s="229"/>
      <c r="B29" s="8" t="s">
        <v>140</v>
      </c>
      <c r="C29" s="8" t="s">
        <v>253</v>
      </c>
      <c r="D29" s="232" t="s">
        <v>252</v>
      </c>
      <c r="E29" s="233"/>
      <c r="F29" s="234"/>
    </row>
    <row r="30" spans="1:6" ht="20.25" customHeight="1" x14ac:dyDescent="0.15">
      <c r="A30" s="55" t="s">
        <v>248</v>
      </c>
      <c r="B30" s="235" t="s">
        <v>109</v>
      </c>
      <c r="C30" s="236"/>
      <c r="D30" s="237"/>
      <c r="E30" s="237"/>
      <c r="F30" s="238"/>
    </row>
    <row r="31" spans="1:6" ht="20.25" customHeight="1" x14ac:dyDescent="0.15">
      <c r="A31" s="55" t="s">
        <v>38</v>
      </c>
      <c r="B31" s="239" t="s">
        <v>142</v>
      </c>
      <c r="C31" s="237"/>
      <c r="D31" s="237"/>
      <c r="E31" s="237"/>
      <c r="F31" s="238"/>
    </row>
    <row r="32" spans="1:6" ht="20.25" customHeight="1" thickBot="1" x14ac:dyDescent="0.2">
      <c r="A32" s="49" t="s">
        <v>33</v>
      </c>
      <c r="B32" s="240"/>
      <c r="C32" s="240"/>
      <c r="D32" s="240"/>
      <c r="E32" s="240"/>
      <c r="F32" s="241"/>
    </row>
    <row r="33" spans="1:6" ht="20.25" customHeight="1" thickTop="1" x14ac:dyDescent="0.15">
      <c r="A33" s="48" t="s">
        <v>26</v>
      </c>
      <c r="B33" s="242" t="s">
        <v>220</v>
      </c>
      <c r="C33" s="243"/>
      <c r="D33" s="243"/>
      <c r="E33" s="243"/>
      <c r="F33" s="244"/>
    </row>
    <row r="34" spans="1:6" ht="20.25" customHeight="1" x14ac:dyDescent="0.15">
      <c r="A34" s="245" t="s">
        <v>34</v>
      </c>
      <c r="B34" s="248" t="s">
        <v>27</v>
      </c>
      <c r="C34" s="249" t="s">
        <v>245</v>
      </c>
      <c r="D34" s="205" t="s">
        <v>35</v>
      </c>
      <c r="E34" s="205" t="s">
        <v>28</v>
      </c>
      <c r="F34" s="206" t="s">
        <v>88</v>
      </c>
    </row>
    <row r="35" spans="1:6" ht="20.25" customHeight="1" x14ac:dyDescent="0.15">
      <c r="A35" s="246"/>
      <c r="B35" s="248"/>
      <c r="C35" s="250"/>
      <c r="D35" s="205" t="s">
        <v>36</v>
      </c>
      <c r="E35" s="205" t="s">
        <v>29</v>
      </c>
      <c r="F35" s="206" t="s">
        <v>37</v>
      </c>
    </row>
    <row r="36" spans="1:6" ht="20.25" customHeight="1" x14ac:dyDescent="0.15">
      <c r="A36" s="246"/>
      <c r="B36" s="251">
        <v>44580</v>
      </c>
      <c r="C36" s="252" t="s">
        <v>265</v>
      </c>
      <c r="D36" s="254">
        <v>7244000</v>
      </c>
      <c r="E36" s="254">
        <v>6760000</v>
      </c>
      <c r="F36" s="256">
        <v>0.93318608503589173</v>
      </c>
    </row>
    <row r="37" spans="1:6" ht="20.25" customHeight="1" x14ac:dyDescent="0.15">
      <c r="A37" s="247"/>
      <c r="B37" s="251"/>
      <c r="C37" s="253"/>
      <c r="D37" s="255"/>
      <c r="E37" s="255"/>
      <c r="F37" s="256"/>
    </row>
    <row r="38" spans="1:6" ht="20.25" customHeight="1" x14ac:dyDescent="0.15">
      <c r="A38" s="228" t="s">
        <v>30</v>
      </c>
      <c r="B38" s="207" t="s">
        <v>31</v>
      </c>
      <c r="C38" s="207" t="s">
        <v>246</v>
      </c>
      <c r="D38" s="230" t="s">
        <v>32</v>
      </c>
      <c r="E38" s="230"/>
      <c r="F38" s="231"/>
    </row>
    <row r="39" spans="1:6" ht="20.25" customHeight="1" x14ac:dyDescent="0.15">
      <c r="A39" s="229"/>
      <c r="B39" s="8" t="s">
        <v>116</v>
      </c>
      <c r="C39" s="8" t="s">
        <v>255</v>
      </c>
      <c r="D39" s="232" t="s">
        <v>254</v>
      </c>
      <c r="E39" s="233"/>
      <c r="F39" s="234"/>
    </row>
    <row r="40" spans="1:6" ht="20.25" customHeight="1" x14ac:dyDescent="0.15">
      <c r="A40" s="55" t="s">
        <v>247</v>
      </c>
      <c r="B40" s="235" t="s">
        <v>109</v>
      </c>
      <c r="C40" s="236"/>
      <c r="D40" s="237"/>
      <c r="E40" s="237"/>
      <c r="F40" s="238"/>
    </row>
    <row r="41" spans="1:6" ht="20.25" customHeight="1" x14ac:dyDescent="0.15">
      <c r="A41" s="55" t="s">
        <v>38</v>
      </c>
      <c r="B41" s="239" t="s">
        <v>132</v>
      </c>
      <c r="C41" s="237"/>
      <c r="D41" s="237"/>
      <c r="E41" s="237"/>
      <c r="F41" s="238"/>
    </row>
    <row r="42" spans="1:6" ht="20.25" customHeight="1" thickBot="1" x14ac:dyDescent="0.2">
      <c r="A42" s="49" t="s">
        <v>33</v>
      </c>
      <c r="B42" s="240"/>
      <c r="C42" s="240"/>
      <c r="D42" s="240"/>
      <c r="E42" s="240"/>
      <c r="F42" s="241"/>
    </row>
    <row r="43" spans="1:6" ht="20.25" customHeight="1" thickTop="1" x14ac:dyDescent="0.15">
      <c r="A43" s="48" t="s">
        <v>26</v>
      </c>
      <c r="B43" s="242" t="s">
        <v>221</v>
      </c>
      <c r="C43" s="243"/>
      <c r="D43" s="243"/>
      <c r="E43" s="243"/>
      <c r="F43" s="244"/>
    </row>
    <row r="44" spans="1:6" ht="20.25" customHeight="1" x14ac:dyDescent="0.15">
      <c r="A44" s="245" t="s">
        <v>34</v>
      </c>
      <c r="B44" s="248" t="s">
        <v>27</v>
      </c>
      <c r="C44" s="249" t="s">
        <v>245</v>
      </c>
      <c r="D44" s="205" t="s">
        <v>35</v>
      </c>
      <c r="E44" s="205" t="s">
        <v>28</v>
      </c>
      <c r="F44" s="206" t="s">
        <v>88</v>
      </c>
    </row>
    <row r="45" spans="1:6" ht="20.25" customHeight="1" x14ac:dyDescent="0.15">
      <c r="A45" s="246"/>
      <c r="B45" s="248"/>
      <c r="C45" s="250"/>
      <c r="D45" s="205" t="s">
        <v>36</v>
      </c>
      <c r="E45" s="205" t="s">
        <v>29</v>
      </c>
      <c r="F45" s="206" t="s">
        <v>37</v>
      </c>
    </row>
    <row r="46" spans="1:6" ht="20.25" customHeight="1" x14ac:dyDescent="0.15">
      <c r="A46" s="246"/>
      <c r="B46" s="251">
        <v>44581</v>
      </c>
      <c r="C46" s="252" t="s">
        <v>266</v>
      </c>
      <c r="D46" s="254">
        <v>17000000</v>
      </c>
      <c r="E46" s="254">
        <v>16950000</v>
      </c>
      <c r="F46" s="256">
        <v>0.99705882352941178</v>
      </c>
    </row>
    <row r="47" spans="1:6" ht="20.25" customHeight="1" x14ac:dyDescent="0.15">
      <c r="A47" s="247"/>
      <c r="B47" s="251"/>
      <c r="C47" s="253"/>
      <c r="D47" s="255"/>
      <c r="E47" s="255"/>
      <c r="F47" s="256"/>
    </row>
    <row r="48" spans="1:6" ht="20.25" customHeight="1" x14ac:dyDescent="0.15">
      <c r="A48" s="228" t="s">
        <v>30</v>
      </c>
      <c r="B48" s="207" t="s">
        <v>31</v>
      </c>
      <c r="C48" s="207" t="s">
        <v>246</v>
      </c>
      <c r="D48" s="230" t="s">
        <v>32</v>
      </c>
      <c r="E48" s="230"/>
      <c r="F48" s="231"/>
    </row>
    <row r="49" spans="1:6" ht="20.25" customHeight="1" x14ac:dyDescent="0.15">
      <c r="A49" s="229"/>
      <c r="B49" s="8" t="s">
        <v>110</v>
      </c>
      <c r="C49" s="8" t="s">
        <v>257</v>
      </c>
      <c r="D49" s="232" t="s">
        <v>256</v>
      </c>
      <c r="E49" s="233"/>
      <c r="F49" s="234"/>
    </row>
    <row r="50" spans="1:6" ht="20.25" customHeight="1" x14ac:dyDescent="0.15">
      <c r="A50" s="55" t="s">
        <v>249</v>
      </c>
      <c r="B50" s="235" t="s">
        <v>109</v>
      </c>
      <c r="C50" s="236"/>
      <c r="D50" s="237"/>
      <c r="E50" s="237"/>
      <c r="F50" s="238"/>
    </row>
    <row r="51" spans="1:6" ht="20.25" customHeight="1" x14ac:dyDescent="0.15">
      <c r="A51" s="55" t="s">
        <v>38</v>
      </c>
      <c r="B51" s="239" t="s">
        <v>124</v>
      </c>
      <c r="C51" s="237"/>
      <c r="D51" s="237"/>
      <c r="E51" s="237"/>
      <c r="F51" s="238"/>
    </row>
    <row r="52" spans="1:6" ht="20.25" customHeight="1" thickBot="1" x14ac:dyDescent="0.2">
      <c r="A52" s="49" t="s">
        <v>33</v>
      </c>
      <c r="B52" s="240"/>
      <c r="C52" s="240"/>
      <c r="D52" s="240"/>
      <c r="E52" s="240"/>
      <c r="F52" s="241"/>
    </row>
    <row r="53" spans="1:6" ht="20.25" customHeight="1" thickTop="1" x14ac:dyDescent="0.15"/>
  </sheetData>
  <mergeCells count="75">
    <mergeCell ref="A28:A29"/>
    <mergeCell ref="D28:F28"/>
    <mergeCell ref="D29:F29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14:A17"/>
    <mergeCell ref="B16:B17"/>
    <mergeCell ref="C16:C17"/>
    <mergeCell ref="D16:D17"/>
    <mergeCell ref="E16:E17"/>
    <mergeCell ref="F16:F17"/>
    <mergeCell ref="B10:F10"/>
    <mergeCell ref="B11:F11"/>
    <mergeCell ref="B14:B15"/>
    <mergeCell ref="C14:C15"/>
    <mergeCell ref="D9:F9"/>
    <mergeCell ref="B12:F12"/>
    <mergeCell ref="B13:F13"/>
    <mergeCell ref="B4:B5"/>
    <mergeCell ref="C4:C5"/>
    <mergeCell ref="A8:A9"/>
    <mergeCell ref="D8:F8"/>
    <mergeCell ref="A4:A7"/>
    <mergeCell ref="B6:B7"/>
    <mergeCell ref="C6:C7"/>
    <mergeCell ref="D6:D7"/>
    <mergeCell ref="E6:E7"/>
    <mergeCell ref="F6:F7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2022-01-27T06:04:20Z</dcterms:modified>
</cp:coreProperties>
</file>