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56" i="9" l="1"/>
  <c r="F46" i="9"/>
  <c r="F36" i="9"/>
  <c r="F26" i="9"/>
  <c r="H17" i="6" l="1"/>
  <c r="H16" i="6"/>
  <c r="H18" i="6" l="1"/>
  <c r="H15" i="6"/>
  <c r="H14" i="6"/>
  <c r="H13" i="6"/>
  <c r="H12" i="6"/>
  <c r="H11" i="6"/>
  <c r="H10" i="6"/>
  <c r="H9" i="6"/>
  <c r="H8" i="6"/>
  <c r="H7" i="6"/>
  <c r="H6" i="6"/>
  <c r="H5" i="6"/>
  <c r="H4" i="6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<sst xmlns="http://schemas.openxmlformats.org/spreadsheetml/2006/main" count="755" uniqueCount="395">
  <si>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</si>
  <si>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</si>
  <si>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</si>
  <si>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</si>
  <si>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</si>
  <si>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</si>
  <si>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</si>
  <si>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</si>
  <si>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</si>
  <si>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</si>
  <si>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</si>
  <si>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</si>
  <si>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</si>
  <si>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</si>
  <si>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</si>
  <si>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</si>
  <si>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</si>
  <si>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</si>
  <si>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</si>
  <si>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</si>
  <si>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</si>
  <si>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</si>
  <si>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</si>
  <si>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</si>
  <si>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</si>
  <si>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</si>
  <si>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</si>
  <si>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</si>
  <si>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</si>
  <si>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</si>
  <si>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</si>
  <si>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</si>
  <si>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</si>
  <si>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</si>
  <si>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</si>
  <si>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</si>
  <si>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</si>
  <si>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</si>
  <si>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</si>
  <si>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</si>
  <si>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</si>
  <si>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</si>
  <si>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</si>
  <si>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</si>
  <si>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</si>
  <si>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</si>
  <si>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</si>
  <si>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</si>
  <si>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</si>
  <si>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</si>
  <si>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</si>
  <si>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</si>
  <si>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</si>
  <si>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</si>
  <si>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</si>
  <si>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</si>
  <si>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</si>
  <si>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</si>
  <si>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</si>
  <si>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</si>
  <si>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</si>
  <si>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</si>
  <si>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</si>
  <si>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</si>
  <si>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</si>
  <si>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</si>
  <si>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</si>
  <si>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</si>
  <si>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</si>
  <si>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</si>
  <si>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</si>
  <si>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</si>
  <si>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</si>
  <si>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</si>
  <si>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</si>
  <si>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</si>
  <si>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</si>
  <si>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</si>
  <si>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</si>
  <si>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</si>
  <si>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</si>
  <si>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</si>
  <si>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</si>
  <si>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</si>
  <si>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</si>
  <si>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2018년 정수기 임차계약(2차)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</si>
  <si>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</si>
  <si>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</si>
  <si>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</si>
  <si>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</si>
  <si>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</si>
  <si>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</si>
  <si>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</si>
  <si>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</si>
  <si>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다원</t>
    <phoneticPr fontId="3" type="noConversion"/>
  </si>
  <si>
    <t>2017.12.07.</t>
    <phoneticPr fontId="3" type="noConversion"/>
  </si>
  <si>
    <t>대한산업안전협회 성남지회</t>
    <phoneticPr fontId="3" type="noConversion"/>
  </si>
  <si>
    <t>2017.12.27.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</si>
  <si>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</si>
  <si>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</si>
  <si>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</si>
  <si>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신도종합서비스</t>
    <phoneticPr fontId="3" type="noConversion"/>
  </si>
  <si>
    <t>2017.12.27.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</si>
  <si>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</si>
  <si>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</si>
  <si>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</si>
  <si>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㈜지란지교소프트</t>
    <phoneticPr fontId="3" type="noConversion"/>
  </si>
  <si>
    <t>2017.12.20.</t>
    <phoneticPr fontId="3" type="noConversion"/>
  </si>
  <si>
    <t>㈜미디어코어시스템즈</t>
    <phoneticPr fontId="3" type="noConversion"/>
  </si>
  <si>
    <t>2017.12.21.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</si>
  <si>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</si>
  <si>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</si>
  <si>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</si>
  <si>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</si>
  <si>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</si>
  <si>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</si>
  <si>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</si>
  <si>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</si>
  <si>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</si>
  <si>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</si>
  <si>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</si>
  <si>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</si>
  <si>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</si>
  <si>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</si>
  <si>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</si>
  <si>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</si>
  <si>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</si>
  <si>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</si>
  <si>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</si>
  <si>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</si>
  <si>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</si>
  <si>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</si>
  <si>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</si>
  <si>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</si>
  <si>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</si>
  <si>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</si>
  <si>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</si>
  <si>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</si>
  <si>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</si>
  <si>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</si>
  <si>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</si>
  <si>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</si>
  <si>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</si>
  <si>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</si>
  <si>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</si>
  <si>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</si>
  <si>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</si>
  <si>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</si>
  <si>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</si>
  <si>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</si>
  <si>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</si>
  <si>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</si>
  <si>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</si>
  <si>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</si>
  <si>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</si>
  <si>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</si>
  <si>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</si>
  <si>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</si>
  <si>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</si>
  <si>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</si>
  <si>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</si>
  <si>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</si>
  <si>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</si>
  <si>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</si>
  <si>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</si>
  <si>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</si>
  <si>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</si>
  <si>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</si>
  <si>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</si>
  <si>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</si>
  <si>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</si>
  <si>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</si>
  <si>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</si>
  <si>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</si>
  <si>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</si>
  <si>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</si>
  <si>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추정가격이 2천만원 이하인 물품의 제조·구매·용역 계약(제25조제1항제5호)</t>
  </si>
  <si>
    <t>사무국</t>
  </si>
  <si>
    <t>지방계약법 시행령 제25조 1항</t>
    <phoneticPr fontId="3" type="noConversion"/>
  </si>
  <si>
    <t>주식회사에스유소프트</t>
  </si>
  <si>
    <t>2018년 서버 유지관리 및 서버 호스팅 서비스 비용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</si>
  <si>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</si>
  <si>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</si>
  <si>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</si>
  <si>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</si>
  <si>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계약부서(감독원)</t>
    <phoneticPr fontId="3" type="noConversion"/>
  </si>
  <si>
    <t>준공(기성)검사현황</t>
    <phoneticPr fontId="3" type="noConversion"/>
  </si>
  <si>
    <t>해당</t>
    <phoneticPr fontId="3" type="noConversion"/>
  </si>
  <si>
    <t>없음</t>
    <phoneticPr fontId="3" type="noConversion"/>
  </si>
  <si>
    <t>이하</t>
    <phoneticPr fontId="3" type="noConversion"/>
  </si>
  <si>
    <t>빈칸</t>
    <phoneticPr fontId="3" type="noConversion"/>
  </si>
  <si>
    <t>용역</t>
    <phoneticPr fontId="3" type="noConversion"/>
  </si>
  <si>
    <t>성남시청소년재단</t>
    <phoneticPr fontId="3" type="noConversion"/>
  </si>
  <si>
    <t>- 해당없음 -</t>
    <phoneticPr fontId="3" type="noConversion"/>
  </si>
  <si>
    <t>입찰</t>
    <phoneticPr fontId="3" type="noConversion"/>
  </si>
  <si>
    <t>수정</t>
    <phoneticPr fontId="3" type="noConversion"/>
  </si>
  <si>
    <t>이찬형</t>
    <phoneticPr fontId="3" type="noConversion"/>
  </si>
  <si>
    <t>031-729-9212</t>
    <phoneticPr fontId="3" type="noConversion"/>
  </si>
  <si>
    <t>사무국</t>
    <phoneticPr fontId="3" type="noConversion"/>
  </si>
  <si>
    <t>사무국</t>
    <phoneticPr fontId="3" type="noConversion"/>
  </si>
  <si>
    <t>수의총액</t>
  </si>
  <si>
    <t>개</t>
  </si>
  <si>
    <t>이학현</t>
  </si>
  <si>
    <t>031-729-9055</t>
  </si>
  <si>
    <t>청소년노동인권박람회 행사물품 임차(천막, 테이블 등)</t>
  </si>
  <si>
    <t>천막(6*3m) 외</t>
  </si>
  <si>
    <t>35개 등</t>
  </si>
  <si>
    <t>건</t>
  </si>
  <si>
    <t>신지은</t>
  </si>
  <si>
    <t>031-729-9043</t>
  </si>
  <si>
    <t>청소년노동인권박람회 홍보물 제작(포스터, 리플렛, 현수막 등)</t>
  </si>
  <si>
    <t>a3, a4 등</t>
  </si>
  <si>
    <t>부</t>
  </si>
  <si>
    <t>성남시</t>
    <phoneticPr fontId="3" type="noConversion"/>
  </si>
  <si>
    <t>지방계약법 시행령 제16조</t>
    <phoneticPr fontId="3" type="noConversion"/>
  </si>
  <si>
    <t>활동진흥팀(김마리)</t>
    <phoneticPr fontId="3" type="noConversion"/>
  </si>
  <si>
    <t>㈜삼성통운</t>
    <phoneticPr fontId="3" type="noConversion"/>
  </si>
  <si>
    <t>2018년 대표이사 전용차량 운영</t>
    <phoneticPr fontId="3" type="noConversion"/>
  </si>
  <si>
    <t>삼성통운</t>
    <phoneticPr fontId="3" type="noConversion"/>
  </si>
  <si>
    <t>2018.04.05.</t>
    <phoneticPr fontId="3" type="noConversion"/>
  </si>
  <si>
    <t>2018.10.31.</t>
    <phoneticPr fontId="3" type="noConversion"/>
  </si>
  <si>
    <t>2018년 업무용 차량운영</t>
    <phoneticPr fontId="3" type="noConversion"/>
  </si>
  <si>
    <t>2016.10.27.</t>
    <phoneticPr fontId="3" type="noConversion"/>
  </si>
  <si>
    <t>2017.11.01.</t>
    <phoneticPr fontId="3" type="noConversion"/>
  </si>
  <si>
    <t>2018.04.07.</t>
    <phoneticPr fontId="3" type="noConversion"/>
  </si>
  <si>
    <t>홍보영상 제작</t>
  </si>
  <si>
    <t>스마트폰 정지선 스티커 홍보물 제작</t>
  </si>
  <si>
    <t>제8회 성남시 청소년 정책제안대회 책자 등</t>
  </si>
  <si>
    <t>A4</t>
  </si>
  <si>
    <t>현정은</t>
  </si>
  <si>
    <t>031-729-9053</t>
  </si>
  <si>
    <t>핸드드라이기 구입</t>
    <phoneticPr fontId="3" type="noConversion"/>
  </si>
  <si>
    <t>대</t>
    <phoneticPr fontId="3" type="noConversion"/>
  </si>
  <si>
    <t>사무국</t>
    <phoneticPr fontId="3" type="noConversion"/>
  </si>
  <si>
    <t>송승지</t>
    <phoneticPr fontId="3" type="noConversion"/>
  </si>
  <si>
    <t>031-729-9023</t>
    <phoneticPr fontId="3" type="noConversion"/>
  </si>
  <si>
    <t>청소년 지역자원조사 자료집 제작</t>
  </si>
  <si>
    <t>B5</t>
  </si>
  <si>
    <t>강정훈</t>
  </si>
  <si>
    <t>031-729-9054</t>
  </si>
  <si>
    <t>결산승인 결산보고서 및 설명자료 제작</t>
  </si>
  <si>
    <t>박진희</t>
  </si>
  <si>
    <t>031-729-9025</t>
  </si>
  <si>
    <t>업무용 노트북 구매</t>
  </si>
  <si>
    <t>대</t>
  </si>
  <si>
    <t>이주연</t>
  </si>
  <si>
    <t>031-729-9026</t>
  </si>
  <si>
    <t>경영평가보고서</t>
  </si>
  <si>
    <t>수정청소년수련관 내진보강공사</t>
    <phoneticPr fontId="3" type="noConversion"/>
  </si>
  <si>
    <t>건축</t>
    <phoneticPr fontId="3" type="noConversion"/>
  </si>
  <si>
    <t>수정청소년수련관 노후설비교체 전기공사</t>
    <phoneticPr fontId="3" type="noConversion"/>
  </si>
  <si>
    <t>8.17.</t>
    <phoneticPr fontId="3" type="noConversion"/>
  </si>
  <si>
    <t>8.23.</t>
    <phoneticPr fontId="3" type="noConversion"/>
  </si>
  <si>
    <t>전기공사업</t>
    <phoneticPr fontId="3" type="noConversion"/>
  </si>
  <si>
    <t>사무국</t>
    <phoneticPr fontId="3" type="noConversion"/>
  </si>
  <si>
    <t>수정청소년수련관 흡수식냉온수기 교체공사</t>
    <phoneticPr fontId="3" type="noConversion"/>
  </si>
  <si>
    <t>입찰</t>
    <phoneticPr fontId="3" type="noConversion"/>
  </si>
  <si>
    <t>경기도</t>
    <phoneticPr fontId="3" type="noConversion"/>
  </si>
  <si>
    <t>8.16.</t>
    <phoneticPr fontId="3" type="noConversion"/>
  </si>
  <si>
    <t>8.24.</t>
    <phoneticPr fontId="3" type="noConversion"/>
  </si>
  <si>
    <t>120,498,100</t>
    <phoneticPr fontId="3" type="noConversion"/>
  </si>
  <si>
    <t>기계설비공사업</t>
    <phoneticPr fontId="3" type="noConversion"/>
  </si>
  <si>
    <t>146개사</t>
    <phoneticPr fontId="3" type="noConversion"/>
  </si>
  <si>
    <t>덕산전기㈜</t>
    <phoneticPr fontId="3" type="noConversion"/>
  </si>
  <si>
    <t>450개사</t>
    <phoneticPr fontId="3" type="noConversion"/>
  </si>
  <si>
    <t>㈜현대공조</t>
    <phoneticPr fontId="3" type="noConversion"/>
  </si>
  <si>
    <t>2018.09.03.</t>
    <phoneticPr fontId="3" type="noConversion"/>
  </si>
  <si>
    <t>중원청소년수련관 환경개선공사</t>
    <phoneticPr fontId="3" type="noConversion"/>
  </si>
  <si>
    <t>2018.8.31.</t>
    <phoneticPr fontId="3" type="noConversion"/>
  </si>
  <si>
    <t>2018년 8월 웹필터 유지관리</t>
    <phoneticPr fontId="3" type="noConversion"/>
  </si>
  <si>
    <t>2018년 8월 홈페이지 유지관리</t>
    <phoneticPr fontId="3" type="noConversion"/>
  </si>
  <si>
    <t>2018년 8월 전자문서시스템(그룹웨어)
유지보수</t>
    <phoneticPr fontId="3" type="noConversion"/>
  </si>
  <si>
    <t>2018년 8월 복합기 임대</t>
    <phoneticPr fontId="3" type="noConversion"/>
  </si>
  <si>
    <t>2018년 8월 내부정보유출방지시스템
유지관리 비용</t>
    <phoneticPr fontId="3" type="noConversion"/>
  </si>
  <si>
    <t>2018년 8월 산업안전 관리대행</t>
    <phoneticPr fontId="3" type="noConversion"/>
  </si>
  <si>
    <t>2018년 8월 운영실적통합DB 유지관리 비용</t>
    <phoneticPr fontId="3" type="noConversion"/>
  </si>
  <si>
    <t>2018년 8월 보건관리자 위탁관리</t>
    <phoneticPr fontId="3" type="noConversion"/>
  </si>
  <si>
    <t>주식회사 우양</t>
    <phoneticPr fontId="3" type="noConversion"/>
  </si>
  <si>
    <t>2018.08.01.</t>
    <phoneticPr fontId="3" type="noConversion"/>
  </si>
  <si>
    <t>2018.08.24.</t>
    <phoneticPr fontId="3" type="noConversion"/>
  </si>
  <si>
    <t>2018.07.27.</t>
    <phoneticPr fontId="3" type="noConversion"/>
  </si>
  <si>
    <t>2018.08.24.</t>
    <phoneticPr fontId="3" type="noConversion"/>
  </si>
  <si>
    <t>2018년도 제3회 추가경정 예산서 및 주요업무 계획 제작</t>
    <phoneticPr fontId="3" type="noConversion"/>
  </si>
  <si>
    <t>성남인쇄소</t>
    <phoneticPr fontId="3" type="noConversion"/>
  </si>
  <si>
    <t>2018.08.08.</t>
    <phoneticPr fontId="3" type="noConversion"/>
  </si>
  <si>
    <t>2018.08.10.</t>
    <phoneticPr fontId="3" type="noConversion"/>
  </si>
  <si>
    <t>사업지원부 냉난방기 수리</t>
    <phoneticPr fontId="33" type="noConversion"/>
  </si>
  <si>
    <t>창립10주년 기념 백서 제작</t>
    <phoneticPr fontId="33" type="noConversion"/>
  </si>
  <si>
    <t>창립10주년 기념행사 기념품 구입</t>
    <phoneticPr fontId="33" type="noConversion"/>
  </si>
  <si>
    <t>창립10주년 기념행사 특수효과 장비임차</t>
    <phoneticPr fontId="33" type="noConversion"/>
  </si>
  <si>
    <t>태연공조</t>
    <phoneticPr fontId="33" type="noConversion"/>
  </si>
  <si>
    <t>일팔공</t>
    <phoneticPr fontId="33" type="noConversion"/>
  </si>
  <si>
    <t>두리기획</t>
    <phoneticPr fontId="33" type="noConversion"/>
  </si>
  <si>
    <t>이벤트플러스</t>
    <phoneticPr fontId="33" type="noConversion"/>
  </si>
  <si>
    <t>2018.08.17.</t>
    <phoneticPr fontId="3" type="noConversion"/>
  </si>
  <si>
    <t>2018.08.27.</t>
    <phoneticPr fontId="3" type="noConversion"/>
  </si>
  <si>
    <t>2018.08.28.</t>
    <phoneticPr fontId="3" type="noConversion"/>
  </si>
  <si>
    <t>2018.08.18.</t>
    <phoneticPr fontId="3" type="noConversion"/>
  </si>
  <si>
    <t>2018.08.28.</t>
    <phoneticPr fontId="3" type="noConversion"/>
  </si>
  <si>
    <t>2018.08.31.</t>
    <phoneticPr fontId="3" type="noConversion"/>
  </si>
  <si>
    <t>2018년 7월분 정수기 렌탈료</t>
    <phoneticPr fontId="3" type="noConversion"/>
  </si>
  <si>
    <t>2018년 7월 복합기 임대비용</t>
    <phoneticPr fontId="3" type="noConversion"/>
  </si>
  <si>
    <t>2018. 7월 DLP(내부정보유출관리시스템) 유지관리비용</t>
    <phoneticPr fontId="3" type="noConversion"/>
  </si>
  <si>
    <t>2018. 7월 전자문서시스템(그룹웨어) 유지관리비용</t>
    <phoneticPr fontId="3" type="noConversion"/>
  </si>
  <si>
    <t>2018. 7월 통합실적운영 DB 유지관리비용</t>
    <phoneticPr fontId="3" type="noConversion"/>
  </si>
  <si>
    <t>2018. 7월 웹필터 유지관리비용</t>
    <phoneticPr fontId="3" type="noConversion"/>
  </si>
  <si>
    <t>2018. 7월 산업안전관리자 대행 수수료</t>
    <phoneticPr fontId="3" type="noConversion"/>
  </si>
  <si>
    <t>2018. 7월 보건관리 대행비 수수료</t>
    <phoneticPr fontId="3" type="noConversion"/>
  </si>
  <si>
    <t>2018. 7월 홈페이지 유지관리비용</t>
    <phoneticPr fontId="3" type="noConversion"/>
  </si>
  <si>
    <t>2018년 7월 법무 자문료</t>
    <phoneticPr fontId="3" type="noConversion"/>
  </si>
  <si>
    <t>2018년 7월 노무 자문료</t>
    <phoneticPr fontId="3" type="noConversion"/>
  </si>
  <si>
    <t>7월 블로그 운영비</t>
    <phoneticPr fontId="3" type="noConversion"/>
  </si>
  <si>
    <t>2018. 7월분 전용차량 임차비(대)</t>
    <phoneticPr fontId="3" type="noConversion"/>
  </si>
  <si>
    <t>2018. 7월분 전용차량 임차비(업)</t>
    <phoneticPr fontId="3" type="noConversion"/>
  </si>
  <si>
    <t>2018년 7월 서버 유지관리 및 서버 호스팅 서비스 비용</t>
    <phoneticPr fontId="3" type="noConversion"/>
  </si>
  <si>
    <t>탱화성호치민공산청소년연맹 협약 대표단 현지 운영비</t>
    <phoneticPr fontId="3" type="noConversion"/>
  </si>
  <si>
    <t>㈜에스엠트래블</t>
    <phoneticPr fontId="3" type="noConversion"/>
  </si>
  <si>
    <t>2018년도 제3회 추가경정 예산서 및 주요업무 계획 제작</t>
    <phoneticPr fontId="3" type="noConversion"/>
  </si>
  <si>
    <t>회계정보팀(허정호)</t>
    <phoneticPr fontId="3" type="noConversion"/>
  </si>
  <si>
    <t>2018.08.08.</t>
    <phoneticPr fontId="3" type="noConversion"/>
  </si>
  <si>
    <t>2018.08.08.~08.10.</t>
    <phoneticPr fontId="3" type="noConversion"/>
  </si>
  <si>
    <t>2018.08.10.</t>
    <phoneticPr fontId="3" type="noConversion"/>
  </si>
  <si>
    <t>물품</t>
    <phoneticPr fontId="3" type="noConversion"/>
  </si>
  <si>
    <t>성남인쇄소</t>
    <phoneticPr fontId="3" type="noConversion"/>
  </si>
  <si>
    <t>경기도 성남시 중원구 시민로77번길 1</t>
    <phoneticPr fontId="3" type="noConversion"/>
  </si>
  <si>
    <t>2018. 성남시 청소년 정책 제안축제 홍보용역</t>
    <phoneticPr fontId="3" type="noConversion"/>
  </si>
  <si>
    <t>경기도 수원시 장안구 경수대로973번길 6</t>
    <phoneticPr fontId="3" type="noConversion"/>
  </si>
  <si>
    <t>㈜경기일보</t>
    <phoneticPr fontId="3" type="noConversion"/>
  </si>
  <si>
    <t>2018.08.17.</t>
    <phoneticPr fontId="3" type="noConversion"/>
  </si>
  <si>
    <t>2018.08.20.~11.17.</t>
    <phoneticPr fontId="3" type="noConversion"/>
  </si>
  <si>
    <t>사업지원부 냉난방기 수리</t>
    <phoneticPr fontId="3" type="noConversion"/>
  </si>
  <si>
    <t>경기도 광주시 오포읍 봉골길 96-1</t>
    <phoneticPr fontId="3" type="noConversion"/>
  </si>
  <si>
    <t>태연공조</t>
    <phoneticPr fontId="3" type="noConversion"/>
  </si>
  <si>
    <t>공사</t>
    <phoneticPr fontId="3" type="noConversion"/>
  </si>
  <si>
    <t>2018.08.17.</t>
    <phoneticPr fontId="3" type="noConversion"/>
  </si>
  <si>
    <t>회계정보팀(박진희)</t>
    <phoneticPr fontId="3" type="noConversion"/>
  </si>
  <si>
    <t>2018.08.18.~2018.08.18.</t>
    <phoneticPr fontId="3" type="noConversion"/>
  </si>
  <si>
    <t>2018.08.18.</t>
    <phoneticPr fontId="3" type="noConversion"/>
  </si>
  <si>
    <t>창립10주년 기념 백서 제작</t>
    <phoneticPr fontId="3" type="noConversion"/>
  </si>
  <si>
    <t>경기도 성남시 중원구 제일로55</t>
    <phoneticPr fontId="3" type="noConversion"/>
  </si>
  <si>
    <t>일팔공</t>
    <phoneticPr fontId="3" type="noConversion"/>
  </si>
  <si>
    <t>2018.08.27.</t>
    <phoneticPr fontId="3" type="noConversion"/>
  </si>
  <si>
    <t>2018.08.28.~2018.08.31.</t>
    <phoneticPr fontId="3" type="noConversion"/>
  </si>
  <si>
    <t>2018.08.31.</t>
    <phoneticPr fontId="3" type="noConversion"/>
  </si>
  <si>
    <t>창립10주년 기념행사 기념품 구입</t>
    <phoneticPr fontId="3" type="noConversion"/>
  </si>
  <si>
    <t>경기도 성남시 수정구 제일로 176</t>
    <phoneticPr fontId="3" type="noConversion"/>
  </si>
  <si>
    <t>두리기획</t>
    <phoneticPr fontId="3" type="noConversion"/>
  </si>
  <si>
    <t>2018.08.28.</t>
    <phoneticPr fontId="3" type="noConversion"/>
  </si>
  <si>
    <t>2018.08.28.~2018.08.31.</t>
    <phoneticPr fontId="3" type="noConversion"/>
  </si>
  <si>
    <t>2018.08.31.</t>
    <phoneticPr fontId="3" type="noConversion"/>
  </si>
  <si>
    <t>2018.08.31.~2018.08.31.</t>
    <phoneticPr fontId="3" type="noConversion"/>
  </si>
  <si>
    <t>2018.08.31.</t>
    <phoneticPr fontId="3" type="noConversion"/>
  </si>
  <si>
    <t>이벤트플러스</t>
    <phoneticPr fontId="3" type="noConversion"/>
  </si>
  <si>
    <t>경기도 성남시 중원구 순환로124번길 8</t>
    <phoneticPr fontId="3" type="noConversion"/>
  </si>
  <si>
    <t>경영지원팀(이재영)</t>
    <phoneticPr fontId="3" type="noConversion"/>
  </si>
  <si>
    <t>경영지원팀(한기성)</t>
    <phoneticPr fontId="3" type="noConversion"/>
  </si>
  <si>
    <t>창립10주년 기념행사 특수효과 장비임차</t>
    <phoneticPr fontId="3" type="noConversion"/>
  </si>
  <si>
    <t>2018년도 제3회 추가경정 예산서 및 주요업무 계획 제작</t>
    <phoneticPr fontId="3" type="noConversion"/>
  </si>
  <si>
    <t>2018.08.08.~
08.10.</t>
    <phoneticPr fontId="3" type="noConversion"/>
  </si>
  <si>
    <t>정근복</t>
    <phoneticPr fontId="3" type="noConversion"/>
  </si>
  <si>
    <t>2018. 성남시 청소년 정책 제안축제 홍보용역</t>
    <phoneticPr fontId="3" type="noConversion"/>
  </si>
  <si>
    <t>2018.08.17.</t>
    <phoneticPr fontId="3" type="noConversion"/>
  </si>
  <si>
    <t>㈜경기일보</t>
    <phoneticPr fontId="3" type="noConversion"/>
  </si>
  <si>
    <t>신항철</t>
    <phoneticPr fontId="3" type="noConversion"/>
  </si>
  <si>
    <t>2018.08.20.~
11.17.</t>
    <phoneticPr fontId="3" type="noConversion"/>
  </si>
  <si>
    <t>사업지원부 냉난방기 수리</t>
    <phoneticPr fontId="3" type="noConversion"/>
  </si>
  <si>
    <t>2018.08.17.</t>
    <phoneticPr fontId="3" type="noConversion"/>
  </si>
  <si>
    <t>박주윤</t>
    <phoneticPr fontId="3" type="noConversion"/>
  </si>
  <si>
    <t>2018.08.18.~
08.18.</t>
    <phoneticPr fontId="3" type="noConversion"/>
  </si>
  <si>
    <t>2018.08.17.</t>
    <phoneticPr fontId="3" type="noConversion"/>
  </si>
  <si>
    <t>경기도 성남시 중원구 제일로 55</t>
    <phoneticPr fontId="3" type="noConversion"/>
  </si>
  <si>
    <t>2018.08.28.~
08.31.</t>
    <phoneticPr fontId="3" type="noConversion"/>
  </si>
  <si>
    <t>안희천</t>
    <phoneticPr fontId="3" type="noConversion"/>
  </si>
  <si>
    <t>창립10주년 기념행사 기념품 구입</t>
    <phoneticPr fontId="3" type="noConversion"/>
  </si>
  <si>
    <t>2018.08.28.</t>
    <phoneticPr fontId="3" type="noConversion"/>
  </si>
  <si>
    <t>경기도 성남시 수정구 제일로 176</t>
    <phoneticPr fontId="3" type="noConversion"/>
  </si>
  <si>
    <t>두리기획</t>
    <phoneticPr fontId="3" type="noConversion"/>
  </si>
  <si>
    <t>장동혁</t>
    <phoneticPr fontId="3" type="noConversion"/>
  </si>
  <si>
    <t>2018.08.28.~
08.31.</t>
    <phoneticPr fontId="3" type="noConversion"/>
  </si>
  <si>
    <t>창립10주년 기념행사 특수효과 장비임차</t>
    <phoneticPr fontId="3" type="noConversion"/>
  </si>
  <si>
    <t>이벤트플러스</t>
    <phoneticPr fontId="3" type="noConversion"/>
  </si>
  <si>
    <t>김지현</t>
    <phoneticPr fontId="3" type="noConversion"/>
  </si>
  <si>
    <t>경기도 성남시 중원구 순환로124번길 8</t>
    <phoneticPr fontId="3" type="noConversion"/>
  </si>
  <si>
    <t>2018.08.31.~
08.31.</t>
    <phoneticPr fontId="3" type="noConversion"/>
  </si>
  <si>
    <t>수정청소년수련관 내진보강공사</t>
    <phoneticPr fontId="3" type="noConversion"/>
  </si>
  <si>
    <t>8.29.</t>
    <phoneticPr fontId="3" type="noConversion"/>
  </si>
  <si>
    <t>9.04.</t>
    <phoneticPr fontId="3" type="noConversion"/>
  </si>
  <si>
    <t>시설물유지관리업</t>
    <phoneticPr fontId="3" type="noConversion"/>
  </si>
  <si>
    <t>성남시</t>
    <phoneticPr fontId="3" type="noConversion"/>
  </si>
  <si>
    <t>윈도우 서버 백신 구입</t>
    <phoneticPr fontId="3" type="noConversion"/>
  </si>
  <si>
    <t>조달구매</t>
    <phoneticPr fontId="3" type="noConversion"/>
  </si>
  <si>
    <t>안랩v3</t>
    <phoneticPr fontId="3" type="noConversion"/>
  </si>
  <si>
    <t>개</t>
    <phoneticPr fontId="3" type="noConversion"/>
  </si>
  <si>
    <t>서인욱</t>
    <phoneticPr fontId="3" type="noConversion"/>
  </si>
  <si>
    <t>031-729-9024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</si>
</sst>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C00000"/>
      <name val="바탕"/>
      <family val="1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18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0" fontId="11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18" xfId="0" applyNumberFormat="1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1" fillId="0" borderId="2" xfId="0" quotePrefix="1" applyNumberFormat="1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6" fillId="0" borderId="2" xfId="0" applyFont="1" applyBorder="1" applyAlignment="1">
      <alignment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/>
    <xf numFmtId="0" fontId="30" fillId="4" borderId="2" xfId="0" applyNumberFormat="1" applyFont="1" applyFill="1" applyBorder="1" applyAlignment="1" applyProtection="1">
      <alignment horizontal="left" shrinkToFit="1"/>
    </xf>
    <xf numFmtId="0" fontId="30" fillId="4" borderId="2" xfId="0" applyNumberFormat="1" applyFont="1" applyFill="1" applyBorder="1" applyAlignment="1" applyProtection="1">
      <alignment horizont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/>
    <xf numFmtId="0" fontId="0" fillId="0" borderId="2" xfId="0" quotePrefix="1" applyBorder="1" applyAlignment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41" fontId="30" fillId="4" borderId="2" xfId="1" quotePrefix="1" applyFont="1" applyFill="1" applyBorder="1" applyAlignment="1" applyProtection="1"/>
    <xf numFmtId="178" fontId="28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38" fontId="2" fillId="0" borderId="2" xfId="4" applyNumberFormat="1" applyFont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 applyProtection="1">
      <alignment horizontal="center" vertical="center" shrinkToFit="1"/>
    </xf>
    <xf numFmtId="0" fontId="30" fillId="4" borderId="2" xfId="0" quotePrefix="1" applyNumberFormat="1" applyFont="1" applyFill="1" applyBorder="1" applyAlignment="1" applyProtection="1">
      <alignment horizontal="center" shrinkToFi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quotePrefix="1" applyNumberFormat="1" applyFont="1" applyFill="1" applyBorder="1" applyAlignment="1" applyProtection="1">
      <alignment horizontal="center" vertical="center"/>
    </xf>
    <xf numFmtId="41" fontId="2" fillId="0" borderId="2" xfId="1" quotePrefix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78" fontId="29" fillId="4" borderId="2" xfId="0" quotePrefix="1" applyNumberFormat="1" applyFont="1" applyFill="1" applyBorder="1" applyAlignment="1">
      <alignment horizontal="center" vertical="center" shrinkToFit="1"/>
    </xf>
    <xf numFmtId="180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right" vertical="center"/>
    </xf>
    <xf numFmtId="41" fontId="30" fillId="4" borderId="2" xfId="1" quotePrefix="1" applyFont="1" applyFill="1" applyBorder="1" applyAlignment="1" applyProtection="1">
      <alignment horizontal="right" vertical="center"/>
    </xf>
    <xf numFmtId="178" fontId="29" fillId="4" borderId="2" xfId="0" applyNumberFormat="1" applyFont="1" applyFill="1" applyBorder="1" applyAlignment="1">
      <alignment horizontal="right" vertical="center"/>
    </xf>
    <xf numFmtId="177" fontId="31" fillId="4" borderId="2" xfId="0" applyNumberFormat="1" applyFont="1" applyFill="1" applyBorder="1" applyAlignment="1" applyProtection="1">
      <alignment horizontal="right" vertical="center" wrapText="1"/>
    </xf>
    <xf numFmtId="41" fontId="29" fillId="4" borderId="2" xfId="1" applyFont="1" applyFill="1" applyBorder="1" applyAlignment="1">
      <alignment horizontal="right" vertical="center"/>
    </xf>
    <xf numFmtId="0" fontId="30" fillId="4" borderId="2" xfId="0" applyNumberFormat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left" vertical="center" shrinkToFit="1"/>
    </xf>
    <xf numFmtId="179" fontId="34" fillId="0" borderId="2" xfId="0" applyNumberFormat="1" applyFont="1" applyFill="1" applyBorder="1" applyAlignment="1">
      <alignment horizontal="right" vertical="center"/>
    </xf>
    <xf numFmtId="180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right" vertical="center" shrinkToFit="1"/>
    </xf>
    <xf numFmtId="178" fontId="34" fillId="0" borderId="2" xfId="0" applyNumberFormat="1" applyFont="1" applyBorder="1" applyAlignment="1">
      <alignment horizontal="left" vertical="center" shrinkToFit="1"/>
    </xf>
    <xf numFmtId="178" fontId="34" fillId="0" borderId="2" xfId="0" applyNumberFormat="1" applyFont="1" applyBorder="1" applyAlignment="1">
      <alignment horizontal="left" vertical="center" wrapText="1" shrinkToFit="1"/>
    </xf>
    <xf numFmtId="179" fontId="34" fillId="0" borderId="2" xfId="0" applyNumberFormat="1" applyFont="1" applyBorder="1" applyAlignment="1">
      <alignment horizontal="right" vertical="center"/>
    </xf>
    <xf numFmtId="180" fontId="34" fillId="0" borderId="2" xfId="0" applyNumberFormat="1" applyFont="1" applyBorder="1" applyAlignment="1">
      <alignment horizontal="center" vertical="center"/>
    </xf>
    <xf numFmtId="38" fontId="34" fillId="0" borderId="2" xfId="2" applyNumberFormat="1" applyFont="1" applyBorder="1" applyAlignment="1">
      <alignment horizontal="center" vertical="center"/>
    </xf>
    <xf numFmtId="0" fontId="34" fillId="0" borderId="2" xfId="0" quotePrefix="1" applyFont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/>
    </xf>
    <xf numFmtId="0" fontId="34" fillId="0" borderId="2" xfId="0" applyNumberFormat="1" applyFont="1" applyFill="1" applyBorder="1" applyAlignment="1" applyProtection="1">
      <alignment horizontal="center"/>
    </xf>
    <xf numFmtId="0" fontId="34" fillId="0" borderId="2" xfId="0" quotePrefix="1" applyFont="1" applyBorder="1" applyAlignment="1">
      <alignment horizontal="right" vertical="center"/>
    </xf>
    <xf numFmtId="0" fontId="34" fillId="4" borderId="2" xfId="0" applyFont="1" applyFill="1" applyBorder="1" applyAlignment="1" applyProtection="1">
      <alignment horizontal="center" vertical="center" shrinkToFit="1"/>
    </xf>
    <xf numFmtId="3" fontId="34" fillId="0" borderId="2" xfId="0" quotePrefix="1" applyNumberFormat="1" applyFont="1" applyBorder="1" applyAlignment="1">
      <alignment horizontal="right" vertical="center"/>
    </xf>
    <xf numFmtId="178" fontId="34" fillId="4" borderId="2" xfId="0" applyNumberFormat="1" applyFont="1" applyFill="1" applyBorder="1" applyAlignment="1">
      <alignment horizontal="left" vertical="center" shrinkToFit="1"/>
    </xf>
    <xf numFmtId="178" fontId="34" fillId="4" borderId="2" xfId="0" applyNumberFormat="1" applyFont="1" applyFill="1" applyBorder="1" applyAlignment="1">
      <alignment horizontal="center" vertical="center" shrinkToFit="1"/>
    </xf>
    <xf numFmtId="179" fontId="34" fillId="4" borderId="2" xfId="0" applyNumberFormat="1" applyFont="1" applyFill="1" applyBorder="1" applyAlignment="1">
      <alignment horizontal="right" vertical="center"/>
    </xf>
    <xf numFmtId="38" fontId="34" fillId="4" borderId="2" xfId="2" applyNumberFormat="1" applyFont="1" applyFill="1" applyBorder="1" applyAlignment="1">
      <alignment horizontal="center" vertical="center"/>
    </xf>
    <xf numFmtId="0" fontId="34" fillId="4" borderId="2" xfId="0" applyNumberFormat="1" applyFont="1" applyFill="1" applyBorder="1" applyAlignment="1" applyProtection="1">
      <alignment horizontal="center"/>
    </xf>
    <xf numFmtId="3" fontId="2" fillId="0" borderId="2" xfId="0" quotePrefix="1" applyNumberFormat="1" applyFont="1" applyBorder="1" applyAlignment="1">
      <alignment horizontal="right" vertical="center"/>
    </xf>
    <xf numFmtId="0" fontId="11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38" fontId="26" fillId="0" borderId="2" xfId="162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vertical="center" shrinkToFit="1"/>
    </xf>
    <xf numFmtId="0" fontId="26" fillId="0" borderId="2" xfId="0" applyFont="1" applyFill="1" applyBorder="1" applyAlignment="1">
      <alignment horizontal="center" vertical="center" shrinkToFit="1"/>
    </xf>
    <xf numFmtId="49" fontId="26" fillId="0" borderId="2" xfId="0" applyNumberFormat="1" applyFont="1" applyFill="1" applyBorder="1" applyAlignment="1">
      <alignment horizontal="center" vertical="center" shrinkToFit="1"/>
    </xf>
    <xf numFmtId="3" fontId="35" fillId="0" borderId="2" xfId="0" applyNumberFormat="1" applyFont="1" applyBorder="1" applyAlignment="1">
      <alignment horizontal="center" vertical="center" shrinkToFit="1"/>
    </xf>
    <xf numFmtId="41" fontId="35" fillId="0" borderId="2" xfId="168" applyFont="1" applyBorder="1" applyAlignment="1">
      <alignment horizontal="right" vertical="center" shrinkToFit="1"/>
    </xf>
    <xf numFmtId="178" fontId="26" fillId="0" borderId="2" xfId="0" applyNumberFormat="1" applyFont="1" applyFill="1" applyBorder="1" applyAlignment="1">
      <alignment horizontal="right" vertical="center" shrinkToFit="1"/>
    </xf>
    <xf numFmtId="3" fontId="35" fillId="0" borderId="2" xfId="0" applyNumberFormat="1" applyFont="1" applyBorder="1" applyAlignment="1">
      <alignment horizontal="right" vertical="center" shrinkToFit="1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0" xfId="0"/>
    <xf numFmtId="0" fontId="2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41" fontId="35" fillId="0" borderId="2" xfId="178" applyFont="1" applyBorder="1" applyAlignment="1">
      <alignment horizontal="center" vertical="center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178" fontId="28" fillId="0" borderId="2" xfId="0" applyNumberFormat="1" applyFont="1" applyFill="1" applyBorder="1" applyAlignment="1">
      <alignment horizontal="left" vertical="center" shrinkToFit="1"/>
    </xf>
    <xf numFmtId="178" fontId="28" fillId="0" borderId="2" xfId="0" applyNumberFormat="1" applyFont="1" applyFill="1" applyBorder="1" applyAlignment="1">
      <alignment horizontal="center" vertical="center" shrinkToFit="1"/>
    </xf>
    <xf numFmtId="179" fontId="28" fillId="0" borderId="2" xfId="0" applyNumberFormat="1" applyFont="1" applyFill="1" applyBorder="1" applyAlignment="1">
      <alignment horizontal="right" vertical="center"/>
    </xf>
    <xf numFmtId="41" fontId="0" fillId="0" borderId="2" xfId="1" quotePrefix="1" applyFont="1" applyFill="1" applyBorder="1" applyAlignment="1" applyProtection="1">
      <alignment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22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shrinkToFit="1"/>
    </xf>
    <xf numFmtId="0" fontId="14" fillId="4" borderId="22" xfId="0" applyFont="1" applyFill="1" applyBorder="1" applyAlignment="1">
      <alignment horizontal="left" vertical="center" shrinkToFit="1"/>
    </xf>
    <xf numFmtId="0" fontId="13" fillId="2" borderId="25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3" fontId="16" fillId="0" borderId="23" xfId="0" applyNumberFormat="1" applyFont="1" applyBorder="1" applyAlignment="1">
      <alignment horizontal="center" vertical="center" shrinkToFit="1"/>
    </xf>
    <xf numFmtId="3" fontId="16" fillId="0" borderId="24" xfId="0" applyNumberFormat="1" applyFont="1" applyBorder="1" applyAlignment="1">
      <alignment horizontal="center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181">
    <cellStyle name="쉼표 [0]" xfId="1" builtinId="6"/>
    <cellStyle name="쉼표 [0] 10" xfId="61"/>
    <cellStyle name="쉼표 [0] 10 2" xfId="131"/>
    <cellStyle name="쉼표 [0] 11" xfId="71"/>
    <cellStyle name="쉼표 [0] 12" xfId="141"/>
    <cellStyle name="쉼표 [0] 13" xfId="151"/>
    <cellStyle name="쉼표 [0] 14" xfId="161"/>
    <cellStyle name="쉼표 [0] 15" xfId="171"/>
    <cellStyle name="쉼표 [0] 2" xfId="3"/>
    <cellStyle name="쉼표 [0] 2 10" xfId="163"/>
    <cellStyle name="쉼표 [0] 2 11" xfId="173"/>
    <cellStyle name="쉼표 [0] 2 2" xfId="8"/>
    <cellStyle name="쉼표 [0] 2 2 10" xfId="178"/>
    <cellStyle name="쉼표 [0] 2 2 2" xfId="18"/>
    <cellStyle name="쉼표 [0] 2 2 2 2" xfId="48"/>
    <cellStyle name="쉼표 [0] 2 2 2 2 2" xfId="118"/>
    <cellStyle name="쉼표 [0] 2 2 2 3" xfId="88"/>
    <cellStyle name="쉼표 [0] 2 2 3" xfId="28"/>
    <cellStyle name="쉼표 [0] 2 2 3 2" xfId="58"/>
    <cellStyle name="쉼표 [0] 2 2 3 2 2" xfId="128"/>
    <cellStyle name="쉼표 [0] 2 2 3 3" xfId="98"/>
    <cellStyle name="쉼표 [0] 2 2 4" xfId="38"/>
    <cellStyle name="쉼표 [0] 2 2 4 2" xfId="108"/>
    <cellStyle name="쉼표 [0] 2 2 5" xfId="68"/>
    <cellStyle name="쉼표 [0] 2 2 5 2" xfId="138"/>
    <cellStyle name="쉼표 [0] 2 2 6" xfId="78"/>
    <cellStyle name="쉼표 [0] 2 2 7" xfId="148"/>
    <cellStyle name="쉼표 [0] 2 2 8" xfId="158"/>
    <cellStyle name="쉼표 [0] 2 2 9" xfId="168"/>
    <cellStyle name="쉼표 [0] 2 3" xfId="13"/>
    <cellStyle name="쉼표 [0] 2 3 2" xfId="43"/>
    <cellStyle name="쉼표 [0] 2 3 2 2" xfId="113"/>
    <cellStyle name="쉼표 [0] 2 3 3" xfId="83"/>
    <cellStyle name="쉼표 [0] 2 4" xfId="23"/>
    <cellStyle name="쉼표 [0] 2 4 2" xfId="53"/>
    <cellStyle name="쉼표 [0] 2 4 2 2" xfId="123"/>
    <cellStyle name="쉼표 [0] 2 4 3" xfId="93"/>
    <cellStyle name="쉼표 [0] 2 5" xfId="33"/>
    <cellStyle name="쉼표 [0] 2 5 2" xfId="103"/>
    <cellStyle name="쉼표 [0] 2 6" xfId="63"/>
    <cellStyle name="쉼표 [0] 2 6 2" xfId="133"/>
    <cellStyle name="쉼표 [0] 2 7" xfId="73"/>
    <cellStyle name="쉼표 [0] 2 8" xfId="143"/>
    <cellStyle name="쉼표 [0] 2 9" xfId="153"/>
    <cellStyle name="쉼표 [0] 3" xfId="4"/>
    <cellStyle name="쉼표 [0] 3 10" xfId="164"/>
    <cellStyle name="쉼표 [0] 3 11" xfId="174"/>
    <cellStyle name="쉼표 [0] 3 2" xfId="9"/>
    <cellStyle name="쉼표 [0] 3 2 10" xfId="179"/>
    <cellStyle name="쉼표 [0] 3 2 2" xfId="19"/>
    <cellStyle name="쉼표 [0] 3 2 2 2" xfId="49"/>
    <cellStyle name="쉼표 [0] 3 2 2 2 2" xfId="119"/>
    <cellStyle name="쉼표 [0] 3 2 2 3" xfId="89"/>
    <cellStyle name="쉼표 [0] 3 2 3" xfId="29"/>
    <cellStyle name="쉼표 [0] 3 2 3 2" xfId="59"/>
    <cellStyle name="쉼표 [0] 3 2 3 2 2" xfId="129"/>
    <cellStyle name="쉼표 [0] 3 2 3 3" xfId="99"/>
    <cellStyle name="쉼표 [0] 3 2 4" xfId="39"/>
    <cellStyle name="쉼표 [0] 3 2 4 2" xfId="109"/>
    <cellStyle name="쉼표 [0] 3 2 5" xfId="69"/>
    <cellStyle name="쉼표 [0] 3 2 5 2" xfId="139"/>
    <cellStyle name="쉼표 [0] 3 2 6" xfId="79"/>
    <cellStyle name="쉼표 [0] 3 2 7" xfId="149"/>
    <cellStyle name="쉼표 [0] 3 2 8" xfId="159"/>
    <cellStyle name="쉼표 [0] 3 2 9" xfId="169"/>
    <cellStyle name="쉼표 [0] 3 3" xfId="14"/>
    <cellStyle name="쉼표 [0] 3 3 2" xfId="44"/>
    <cellStyle name="쉼표 [0] 3 3 2 2" xfId="114"/>
    <cellStyle name="쉼표 [0] 3 3 3" xfId="84"/>
    <cellStyle name="쉼표 [0] 3 4" xfId="24"/>
    <cellStyle name="쉼표 [0] 3 4 2" xfId="54"/>
    <cellStyle name="쉼표 [0] 3 4 2 2" xfId="124"/>
    <cellStyle name="쉼표 [0] 3 4 3" xfId="94"/>
    <cellStyle name="쉼표 [0] 3 5" xfId="34"/>
    <cellStyle name="쉼표 [0] 3 5 2" xfId="104"/>
    <cellStyle name="쉼표 [0] 3 6" xfId="64"/>
    <cellStyle name="쉼표 [0] 3 6 2" xfId="134"/>
    <cellStyle name="쉼표 [0] 3 7" xfId="74"/>
    <cellStyle name="쉼표 [0] 3 8" xfId="144"/>
    <cellStyle name="쉼표 [0] 3 9" xfId="154"/>
    <cellStyle name="쉼표 [0] 4" xfId="2"/>
    <cellStyle name="쉼표 [0] 4 10" xfId="162"/>
    <cellStyle name="쉼표 [0] 4 11" xfId="172"/>
    <cellStyle name="쉼표 [0] 4 2" xfId="7"/>
    <cellStyle name="쉼표 [0] 4 2 10" xfId="177"/>
    <cellStyle name="쉼표 [0] 4 2 2" xfId="17"/>
    <cellStyle name="쉼표 [0] 4 2 2 2" xfId="47"/>
    <cellStyle name="쉼표 [0] 4 2 2 2 2" xfId="117"/>
    <cellStyle name="쉼표 [0] 4 2 2 3" xfId="87"/>
    <cellStyle name="쉼표 [0] 4 2 3" xfId="27"/>
    <cellStyle name="쉼표 [0] 4 2 3 2" xfId="57"/>
    <cellStyle name="쉼표 [0] 4 2 3 2 2" xfId="127"/>
    <cellStyle name="쉼표 [0] 4 2 3 3" xfId="97"/>
    <cellStyle name="쉼표 [0] 4 2 4" xfId="37"/>
    <cellStyle name="쉼표 [0] 4 2 4 2" xfId="107"/>
    <cellStyle name="쉼표 [0] 4 2 5" xfId="67"/>
    <cellStyle name="쉼표 [0] 4 2 5 2" xfId="137"/>
    <cellStyle name="쉼표 [0] 4 2 6" xfId="77"/>
    <cellStyle name="쉼표 [0] 4 2 7" xfId="147"/>
    <cellStyle name="쉼표 [0] 4 2 8" xfId="157"/>
    <cellStyle name="쉼표 [0] 4 2 9" xfId="167"/>
    <cellStyle name="쉼표 [0] 4 3" xfId="12"/>
    <cellStyle name="쉼표 [0] 4 3 2" xfId="42"/>
    <cellStyle name="쉼표 [0] 4 3 2 2" xfId="112"/>
    <cellStyle name="쉼표 [0] 4 3 3" xfId="82"/>
    <cellStyle name="쉼표 [0] 4 4" xfId="22"/>
    <cellStyle name="쉼표 [0] 4 4 2" xfId="52"/>
    <cellStyle name="쉼표 [0] 4 4 2 2" xfId="122"/>
    <cellStyle name="쉼표 [0] 4 4 3" xfId="92"/>
    <cellStyle name="쉼표 [0] 4 5" xfId="32"/>
    <cellStyle name="쉼표 [0] 4 5 2" xfId="102"/>
    <cellStyle name="쉼표 [0] 4 6" xfId="62"/>
    <cellStyle name="쉼표 [0] 4 6 2" xfId="132"/>
    <cellStyle name="쉼표 [0] 4 7" xfId="72"/>
    <cellStyle name="쉼표 [0] 4 8" xfId="142"/>
    <cellStyle name="쉼표 [0] 4 9" xfId="152"/>
    <cellStyle name="쉼표 [0] 5" xfId="5"/>
    <cellStyle name="쉼표 [0] 5 10" xfId="165"/>
    <cellStyle name="쉼표 [0] 5 11" xfId="175"/>
    <cellStyle name="쉼표 [0] 5 2" xfId="10"/>
    <cellStyle name="쉼표 [0] 5 2 10" xfId="180"/>
    <cellStyle name="쉼표 [0] 5 2 2" xfId="20"/>
    <cellStyle name="쉼표 [0] 5 2 2 2" xfId="50"/>
    <cellStyle name="쉼표 [0] 5 2 2 2 2" xfId="120"/>
    <cellStyle name="쉼표 [0] 5 2 2 3" xfId="90"/>
    <cellStyle name="쉼표 [0] 5 2 3" xfId="30"/>
    <cellStyle name="쉼표 [0] 5 2 3 2" xfId="60"/>
    <cellStyle name="쉼표 [0] 5 2 3 2 2" xfId="130"/>
    <cellStyle name="쉼표 [0] 5 2 3 3" xfId="100"/>
    <cellStyle name="쉼표 [0] 5 2 4" xfId="40"/>
    <cellStyle name="쉼표 [0] 5 2 4 2" xfId="110"/>
    <cellStyle name="쉼표 [0] 5 2 5" xfId="70"/>
    <cellStyle name="쉼표 [0] 5 2 5 2" xfId="140"/>
    <cellStyle name="쉼표 [0] 5 2 6" xfId="80"/>
    <cellStyle name="쉼표 [0] 5 2 7" xfId="150"/>
    <cellStyle name="쉼표 [0] 5 2 8" xfId="160"/>
    <cellStyle name="쉼표 [0] 5 2 9" xfId="170"/>
    <cellStyle name="쉼표 [0] 5 3" xfId="15"/>
    <cellStyle name="쉼표 [0] 5 3 2" xfId="45"/>
    <cellStyle name="쉼표 [0] 5 3 2 2" xfId="115"/>
    <cellStyle name="쉼표 [0] 5 3 3" xfId="85"/>
    <cellStyle name="쉼표 [0] 5 4" xfId="25"/>
    <cellStyle name="쉼표 [0] 5 4 2" xfId="55"/>
    <cellStyle name="쉼표 [0] 5 4 2 2" xfId="125"/>
    <cellStyle name="쉼표 [0] 5 4 3" xfId="95"/>
    <cellStyle name="쉼표 [0] 5 5" xfId="35"/>
    <cellStyle name="쉼표 [0] 5 5 2" xfId="105"/>
    <cellStyle name="쉼표 [0] 5 6" xfId="65"/>
    <cellStyle name="쉼표 [0] 5 6 2" xfId="135"/>
    <cellStyle name="쉼표 [0] 5 7" xfId="75"/>
    <cellStyle name="쉼표 [0] 5 8" xfId="145"/>
    <cellStyle name="쉼표 [0] 5 9" xfId="155"/>
    <cellStyle name="쉼표 [0] 6" xfId="6"/>
    <cellStyle name="쉼표 [0] 6 10" xfId="176"/>
    <cellStyle name="쉼표 [0] 6 2" xfId="16"/>
    <cellStyle name="쉼표 [0] 6 2 2" xfId="46"/>
    <cellStyle name="쉼표 [0] 6 2 2 2" xfId="116"/>
    <cellStyle name="쉼표 [0] 6 2 3" xfId="86"/>
    <cellStyle name="쉼표 [0] 6 3" xfId="26"/>
    <cellStyle name="쉼표 [0] 6 3 2" xfId="56"/>
    <cellStyle name="쉼표 [0] 6 3 2 2" xfId="126"/>
    <cellStyle name="쉼표 [0] 6 3 3" xfId="96"/>
    <cellStyle name="쉼표 [0] 6 4" xfId="36"/>
    <cellStyle name="쉼표 [0] 6 4 2" xfId="106"/>
    <cellStyle name="쉼표 [0] 6 5" xfId="66"/>
    <cellStyle name="쉼표 [0] 6 5 2" xfId="136"/>
    <cellStyle name="쉼표 [0] 6 6" xfId="76"/>
    <cellStyle name="쉼표 [0] 6 7" xfId="146"/>
    <cellStyle name="쉼표 [0] 6 8" xfId="156"/>
    <cellStyle name="쉼표 [0] 6 9" xfId="166"/>
    <cellStyle name="쉼표 [0] 7" xfId="11"/>
    <cellStyle name="쉼표 [0] 7 2" xfId="41"/>
    <cellStyle name="쉼표 [0] 7 2 2" xfId="111"/>
    <cellStyle name="쉼표 [0] 7 3" xfId="81"/>
    <cellStyle name="쉼표 [0] 8" xfId="21"/>
    <cellStyle name="쉼표 [0] 8 2" xfId="51"/>
    <cellStyle name="쉼표 [0] 8 2 2" xfId="121"/>
    <cellStyle name="쉼표 [0] 8 3" xfId="91"/>
    <cellStyle name="쉼표 [0] 9" xfId="31"/>
    <cellStyle name="쉼표 [0] 9 2" xfId="10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abSelected="1" zoomScale="85" zoomScaleNormal="85" workbookViewId="0">
      <selection activeCell="C29" sqref="C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9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215" t="s">
        <v>69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25.5">
      <c r="A2" s="216" t="s">
        <v>70</v>
      </c>
      <c r="B2" s="216"/>
      <c r="C2" s="216"/>
      <c r="D2" s="46"/>
      <c r="E2" s="46"/>
      <c r="F2" s="46"/>
      <c r="G2" s="46"/>
      <c r="H2" s="66"/>
      <c r="I2" s="46"/>
      <c r="J2" s="46"/>
      <c r="K2" s="46"/>
      <c r="L2" s="46"/>
    </row>
    <row r="3" spans="1:12" ht="24.75" customHeight="1">
      <c r="A3" s="47" t="s">
        <v>71</v>
      </c>
      <c r="B3" s="47" t="s">
        <v>51</v>
      </c>
      <c r="C3" s="47" t="s">
        <v>72</v>
      </c>
      <c r="D3" s="47" t="s">
        <v>73</v>
      </c>
      <c r="E3" s="47" t="s">
        <v>74</v>
      </c>
      <c r="F3" s="47" t="s">
        <v>75</v>
      </c>
      <c r="G3" s="47" t="s">
        <v>76</v>
      </c>
      <c r="H3" s="67" t="s">
        <v>77</v>
      </c>
      <c r="I3" s="48" t="s">
        <v>52</v>
      </c>
      <c r="J3" s="48" t="s">
        <v>78</v>
      </c>
      <c r="K3" s="48" t="s">
        <v>79</v>
      </c>
      <c r="L3" s="48" t="s">
        <v>1</v>
      </c>
    </row>
    <row r="4" spans="1:12" ht="24.75" customHeight="1">
      <c r="A4" s="180">
        <v>2018</v>
      </c>
      <c r="B4" s="181">
        <v>9</v>
      </c>
      <c r="C4" s="181" t="s">
        <v>226</v>
      </c>
      <c r="D4" s="181" t="s">
        <v>200</v>
      </c>
      <c r="E4" s="181"/>
      <c r="F4" s="181">
        <v>300</v>
      </c>
      <c r="G4" s="181" t="s">
        <v>201</v>
      </c>
      <c r="H4" s="186">
        <v>2000</v>
      </c>
      <c r="I4" s="181" t="s">
        <v>177</v>
      </c>
      <c r="J4" s="180" t="s">
        <v>202</v>
      </c>
      <c r="K4" s="180" t="s">
        <v>203</v>
      </c>
      <c r="L4" s="182"/>
    </row>
    <row r="5" spans="1:12" ht="24.75" customHeight="1">
      <c r="A5" s="183">
        <v>2018</v>
      </c>
      <c r="B5" s="184">
        <v>9</v>
      </c>
      <c r="C5" s="183" t="s">
        <v>204</v>
      </c>
      <c r="D5" s="183" t="s">
        <v>200</v>
      </c>
      <c r="E5" s="183" t="s">
        <v>205</v>
      </c>
      <c r="F5" s="183" t="s">
        <v>206</v>
      </c>
      <c r="G5" s="183" t="s">
        <v>207</v>
      </c>
      <c r="H5" s="187">
        <v>6500</v>
      </c>
      <c r="I5" s="183" t="s">
        <v>177</v>
      </c>
      <c r="J5" s="183" t="s">
        <v>208</v>
      </c>
      <c r="K5" s="183" t="s">
        <v>209</v>
      </c>
      <c r="L5" s="183"/>
    </row>
    <row r="6" spans="1:12" ht="24.75" customHeight="1">
      <c r="A6" s="180">
        <v>2018</v>
      </c>
      <c r="B6" s="181">
        <v>9</v>
      </c>
      <c r="C6" s="181" t="s">
        <v>210</v>
      </c>
      <c r="D6" s="181" t="s">
        <v>200</v>
      </c>
      <c r="E6" s="181" t="s">
        <v>211</v>
      </c>
      <c r="F6" s="185">
        <v>5000</v>
      </c>
      <c r="G6" s="181" t="s">
        <v>212</v>
      </c>
      <c r="H6" s="188">
        <v>3200</v>
      </c>
      <c r="I6" s="181" t="s">
        <v>177</v>
      </c>
      <c r="J6" s="181" t="s">
        <v>208</v>
      </c>
      <c r="K6" s="183" t="s">
        <v>209</v>
      </c>
      <c r="L6" s="182"/>
    </row>
    <row r="7" spans="1:12" s="195" customFormat="1" ht="24.75" customHeight="1">
      <c r="A7" s="180">
        <v>2018</v>
      </c>
      <c r="B7" s="181">
        <v>9</v>
      </c>
      <c r="C7" s="181" t="s">
        <v>389</v>
      </c>
      <c r="D7" s="181" t="s">
        <v>390</v>
      </c>
      <c r="E7" s="181" t="s">
        <v>391</v>
      </c>
      <c r="F7" s="185">
        <v>2</v>
      </c>
      <c r="G7" s="181" t="s">
        <v>392</v>
      </c>
      <c r="H7" s="188">
        <v>900</v>
      </c>
      <c r="I7" s="181" t="s">
        <v>254</v>
      </c>
      <c r="J7" s="181" t="s">
        <v>393</v>
      </c>
      <c r="K7" s="183" t="s">
        <v>394</v>
      </c>
      <c r="L7" s="182"/>
    </row>
    <row r="8" spans="1:12" ht="24.75" customHeight="1">
      <c r="A8" s="183">
        <v>2018</v>
      </c>
      <c r="B8" s="183">
        <v>9</v>
      </c>
      <c r="C8" s="183" t="s">
        <v>231</v>
      </c>
      <c r="D8" s="181" t="s">
        <v>200</v>
      </c>
      <c r="E8" s="181"/>
      <c r="F8" s="183">
        <v>2</v>
      </c>
      <c r="G8" s="183" t="s">
        <v>232</v>
      </c>
      <c r="H8" s="187">
        <v>1200</v>
      </c>
      <c r="I8" s="183" t="s">
        <v>233</v>
      </c>
      <c r="J8" s="183" t="s">
        <v>234</v>
      </c>
      <c r="K8" s="183" t="s">
        <v>235</v>
      </c>
      <c r="L8" s="183"/>
    </row>
    <row r="9" spans="1:12" s="195" customFormat="1" ht="24.75" customHeight="1">
      <c r="A9" s="197">
        <v>2018</v>
      </c>
      <c r="B9" s="197">
        <v>9</v>
      </c>
      <c r="C9" s="197" t="s">
        <v>240</v>
      </c>
      <c r="D9" s="197" t="s">
        <v>200</v>
      </c>
      <c r="E9" s="200" t="s">
        <v>228</v>
      </c>
      <c r="F9" s="197">
        <v>240</v>
      </c>
      <c r="G9" s="197" t="s">
        <v>212</v>
      </c>
      <c r="H9" s="198">
        <v>1400</v>
      </c>
      <c r="I9" s="197" t="s">
        <v>177</v>
      </c>
      <c r="J9" s="199" t="s">
        <v>241</v>
      </c>
      <c r="K9" s="199" t="s">
        <v>242</v>
      </c>
      <c r="L9" s="196"/>
    </row>
    <row r="10" spans="1:12" s="195" customFormat="1" ht="24.75" customHeight="1">
      <c r="A10" s="205">
        <v>2018</v>
      </c>
      <c r="B10" s="205">
        <v>9</v>
      </c>
      <c r="C10" s="205" t="s">
        <v>243</v>
      </c>
      <c r="D10" s="181" t="s">
        <v>200</v>
      </c>
      <c r="E10" s="205" t="s">
        <v>244</v>
      </c>
      <c r="F10" s="205">
        <v>2</v>
      </c>
      <c r="G10" s="205" t="s">
        <v>244</v>
      </c>
      <c r="H10" s="208">
        <v>2400</v>
      </c>
      <c r="I10" s="205" t="s">
        <v>177</v>
      </c>
      <c r="J10" s="206" t="s">
        <v>245</v>
      </c>
      <c r="K10" s="206" t="s">
        <v>246</v>
      </c>
      <c r="L10" s="204"/>
    </row>
    <row r="11" spans="1:12" s="195" customFormat="1" ht="24.75" customHeight="1">
      <c r="A11" s="205">
        <v>2018</v>
      </c>
      <c r="B11" s="205">
        <v>10</v>
      </c>
      <c r="C11" s="205" t="s">
        <v>247</v>
      </c>
      <c r="D11" s="181" t="s">
        <v>200</v>
      </c>
      <c r="E11" s="207" t="s">
        <v>244</v>
      </c>
      <c r="F11" s="205">
        <v>3</v>
      </c>
      <c r="G11" s="205" t="s">
        <v>244</v>
      </c>
      <c r="H11" s="208">
        <v>3720</v>
      </c>
      <c r="I11" s="205" t="s">
        <v>177</v>
      </c>
      <c r="J11" s="206" t="s">
        <v>245</v>
      </c>
      <c r="K11" s="206" t="s">
        <v>246</v>
      </c>
      <c r="L11" s="204"/>
    </row>
    <row r="12" spans="1:12" ht="24.75" customHeight="1">
      <c r="A12" s="183">
        <v>2018</v>
      </c>
      <c r="B12" s="183">
        <v>10</v>
      </c>
      <c r="C12" s="183" t="s">
        <v>227</v>
      </c>
      <c r="D12" s="181" t="s">
        <v>200</v>
      </c>
      <c r="E12" s="181" t="s">
        <v>228</v>
      </c>
      <c r="F12" s="183">
        <v>100</v>
      </c>
      <c r="G12" s="183" t="s">
        <v>212</v>
      </c>
      <c r="H12" s="187">
        <v>3000</v>
      </c>
      <c r="I12" s="183" t="s">
        <v>177</v>
      </c>
      <c r="J12" s="183" t="s">
        <v>229</v>
      </c>
      <c r="K12" s="183" t="s">
        <v>230</v>
      </c>
      <c r="L12" s="183"/>
    </row>
    <row r="13" spans="1:12" ht="24.75" customHeight="1">
      <c r="A13" s="192">
        <v>2018</v>
      </c>
      <c r="B13" s="192">
        <v>11</v>
      </c>
      <c r="C13" s="192" t="s">
        <v>236</v>
      </c>
      <c r="D13" s="192" t="s">
        <v>200</v>
      </c>
      <c r="E13" s="192" t="s">
        <v>237</v>
      </c>
      <c r="F13" s="192">
        <v>450</v>
      </c>
      <c r="G13" s="192" t="s">
        <v>207</v>
      </c>
      <c r="H13" s="193">
        <v>4500</v>
      </c>
      <c r="I13" s="192" t="s">
        <v>177</v>
      </c>
      <c r="J13" s="194" t="s">
        <v>238</v>
      </c>
      <c r="K13" s="194" t="s">
        <v>239</v>
      </c>
      <c r="L13" s="191"/>
    </row>
    <row r="14" spans="1:12" ht="24.75" customHeight="1">
      <c r="A14" s="50"/>
      <c r="B14" s="50"/>
      <c r="C14" s="108" t="s">
        <v>193</v>
      </c>
      <c r="D14" s="50"/>
      <c r="E14" s="50"/>
      <c r="F14" s="50"/>
      <c r="G14" s="50"/>
      <c r="H14" s="68"/>
      <c r="I14" s="50"/>
      <c r="J14" s="63"/>
      <c r="K14" s="51"/>
      <c r="L14" s="63"/>
    </row>
    <row r="15" spans="1:12" ht="24.75" customHeight="1">
      <c r="A15" s="50"/>
      <c r="B15" s="50"/>
      <c r="C15" s="50"/>
      <c r="D15" s="50"/>
      <c r="E15" s="50"/>
      <c r="F15" s="50"/>
      <c r="G15" s="50"/>
      <c r="H15" s="68"/>
      <c r="I15" s="50"/>
      <c r="J15" s="63"/>
      <c r="K15" s="51"/>
      <c r="L15" s="63"/>
    </row>
    <row r="16" spans="1:12" ht="24.75" customHeight="1">
      <c r="A16" s="50"/>
      <c r="B16" s="50"/>
      <c r="C16" s="50"/>
      <c r="D16" s="50"/>
      <c r="E16" s="50"/>
      <c r="F16" s="50"/>
      <c r="G16" s="50"/>
      <c r="H16" s="68"/>
      <c r="I16" s="50"/>
      <c r="J16" s="49"/>
      <c r="K16" s="51"/>
      <c r="L16" s="49"/>
    </row>
    <row r="17" spans="1:12" ht="24.75" customHeight="1">
      <c r="A17" s="50"/>
      <c r="B17" s="50"/>
      <c r="C17" s="50"/>
      <c r="D17" s="50"/>
      <c r="E17" s="50"/>
      <c r="F17" s="50"/>
      <c r="G17" s="50"/>
      <c r="H17" s="68"/>
      <c r="I17" s="50"/>
      <c r="J17" s="49"/>
      <c r="K17" s="51"/>
      <c r="L17" s="49"/>
    </row>
    <row r="18" spans="1:12" ht="24.75" customHeight="1">
      <c r="A18" s="50"/>
      <c r="B18" s="50"/>
      <c r="C18" s="50"/>
      <c r="D18" s="50"/>
      <c r="E18" s="50"/>
      <c r="F18" s="50"/>
      <c r="G18" s="50"/>
      <c r="H18" s="68"/>
      <c r="I18" s="50"/>
      <c r="J18" s="49"/>
      <c r="K18" s="51"/>
      <c r="L18" s="49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:F18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9" sqref="E9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20" customWidth="1"/>
  </cols>
  <sheetData>
    <row r="1" spans="1:9" ht="25.5">
      <c r="A1" s="217" t="s">
        <v>127</v>
      </c>
      <c r="B1" s="217"/>
      <c r="C1" s="217"/>
      <c r="D1" s="217"/>
      <c r="E1" s="217"/>
      <c r="F1" s="217"/>
      <c r="G1" s="217"/>
      <c r="H1" s="217"/>
      <c r="I1" s="217"/>
    </row>
    <row r="2" spans="1:9" ht="25.5">
      <c r="A2" s="218" t="s">
        <v>22</v>
      </c>
      <c r="B2" s="218"/>
      <c r="C2" s="1"/>
      <c r="D2" s="1"/>
      <c r="E2" s="1"/>
      <c r="F2" s="1"/>
      <c r="G2" s="1"/>
      <c r="H2" s="1"/>
      <c r="I2" s="74" t="s">
        <v>3</v>
      </c>
    </row>
    <row r="3" spans="1:9" ht="26.25" customHeight="1">
      <c r="A3" s="257" t="s">
        <v>4</v>
      </c>
      <c r="B3" s="255" t="s">
        <v>5</v>
      </c>
      <c r="C3" s="255" t="s">
        <v>110</v>
      </c>
      <c r="D3" s="255" t="s">
        <v>129</v>
      </c>
      <c r="E3" s="253" t="s">
        <v>132</v>
      </c>
      <c r="F3" s="254"/>
      <c r="G3" s="253" t="s">
        <v>133</v>
      </c>
      <c r="H3" s="254"/>
      <c r="I3" s="255" t="s">
        <v>128</v>
      </c>
    </row>
    <row r="4" spans="1:9" ht="28.5" customHeight="1">
      <c r="A4" s="258"/>
      <c r="B4" s="256"/>
      <c r="C4" s="256"/>
      <c r="D4" s="256"/>
      <c r="E4" s="77" t="s">
        <v>130</v>
      </c>
      <c r="F4" s="77" t="s">
        <v>131</v>
      </c>
      <c r="G4" s="77" t="s">
        <v>130</v>
      </c>
      <c r="H4" s="77" t="s">
        <v>131</v>
      </c>
      <c r="I4" s="256"/>
    </row>
    <row r="5" spans="1:9" ht="28.5" customHeight="1">
      <c r="A5" s="16"/>
      <c r="B5" s="41"/>
      <c r="C5" s="84" t="s">
        <v>134</v>
      </c>
      <c r="D5" s="35" t="s">
        <v>135</v>
      </c>
      <c r="E5" s="84" t="s">
        <v>136</v>
      </c>
      <c r="F5" s="35"/>
      <c r="G5" s="35"/>
      <c r="H5" s="35"/>
      <c r="I5" s="14"/>
    </row>
    <row r="6" spans="1:9" ht="28.5" customHeight="1">
      <c r="A6" s="16"/>
      <c r="B6" s="41"/>
      <c r="C6" s="35"/>
      <c r="D6" s="35"/>
      <c r="E6" s="35"/>
      <c r="F6" s="35"/>
      <c r="G6" s="35"/>
      <c r="H6" s="35"/>
      <c r="I6" s="14"/>
    </row>
    <row r="7" spans="1:9" ht="28.5" customHeight="1">
      <c r="A7" s="16"/>
      <c r="B7" s="41"/>
      <c r="C7" s="35"/>
      <c r="D7" s="35"/>
      <c r="E7" s="35"/>
      <c r="F7" s="35"/>
      <c r="G7" s="35"/>
      <c r="H7" s="35"/>
      <c r="I7" s="14"/>
    </row>
    <row r="8" spans="1:9" ht="28.5" customHeight="1">
      <c r="A8" s="16"/>
      <c r="B8" s="41"/>
      <c r="C8" s="35"/>
      <c r="D8" s="35"/>
      <c r="E8" s="35"/>
      <c r="F8" s="35"/>
      <c r="G8" s="35"/>
      <c r="H8" s="35"/>
      <c r="I8" s="14"/>
    </row>
    <row r="9" spans="1:9" ht="28.5" customHeight="1">
      <c r="A9" s="16"/>
      <c r="B9" s="41"/>
      <c r="C9" s="35"/>
      <c r="D9" s="35"/>
      <c r="E9" s="35"/>
      <c r="F9" s="35"/>
      <c r="G9" s="35"/>
      <c r="H9" s="35"/>
      <c r="I9" s="14"/>
    </row>
    <row r="10" spans="1:9" ht="28.5" customHeight="1">
      <c r="A10" s="16"/>
      <c r="B10" s="41"/>
      <c r="C10" s="44"/>
      <c r="D10" s="44"/>
      <c r="E10" s="44"/>
      <c r="F10" s="44"/>
      <c r="G10" s="44"/>
      <c r="H10" s="44"/>
      <c r="I10" s="14"/>
    </row>
    <row r="11" spans="1:9" ht="28.5" customHeight="1">
      <c r="A11" s="16"/>
      <c r="B11" s="41"/>
      <c r="C11" s="44"/>
      <c r="D11" s="44"/>
      <c r="E11" s="44"/>
      <c r="F11" s="44"/>
      <c r="G11" s="44"/>
      <c r="H11" s="44"/>
      <c r="I11" s="14"/>
    </row>
    <row r="12" spans="1:9" ht="28.5" customHeight="1">
      <c r="A12" s="16"/>
      <c r="B12" s="41"/>
      <c r="C12" s="44"/>
      <c r="D12" s="44"/>
      <c r="E12" s="44"/>
      <c r="F12" s="44"/>
      <c r="G12" s="44"/>
      <c r="H12" s="44"/>
      <c r="I12" s="14"/>
    </row>
    <row r="13" spans="1:9" ht="28.5" customHeight="1">
      <c r="A13" s="16"/>
      <c r="B13" s="13"/>
      <c r="C13" s="44"/>
      <c r="D13" s="44"/>
      <c r="E13" s="44"/>
      <c r="F13" s="44"/>
      <c r="G13" s="44"/>
      <c r="H13" s="44"/>
      <c r="I13" s="14"/>
    </row>
    <row r="14" spans="1:9" ht="28.5" customHeight="1">
      <c r="A14" s="16"/>
      <c r="B14" s="13"/>
      <c r="C14" s="44"/>
      <c r="D14" s="44"/>
      <c r="E14" s="44"/>
      <c r="F14" s="44"/>
      <c r="G14" s="44"/>
      <c r="H14" s="44"/>
      <c r="I14" s="14"/>
    </row>
    <row r="15" spans="1:9" ht="28.5" customHeight="1">
      <c r="A15" s="16"/>
      <c r="B15" s="13"/>
      <c r="C15" s="44"/>
      <c r="D15" s="44"/>
      <c r="E15" s="44"/>
      <c r="F15" s="44"/>
      <c r="G15" s="44"/>
      <c r="H15" s="44"/>
      <c r="I15" s="14"/>
    </row>
    <row r="16" spans="1:9" ht="28.5" customHeight="1">
      <c r="A16" s="16"/>
      <c r="B16" s="13"/>
      <c r="C16" s="15"/>
      <c r="D16" s="15"/>
      <c r="E16" s="15"/>
      <c r="F16" s="15"/>
      <c r="G16" s="15"/>
      <c r="H16" s="15"/>
      <c r="I16" s="14"/>
    </row>
    <row r="17" spans="3:9">
      <c r="C17" s="17"/>
      <c r="D17" s="17"/>
      <c r="E17" s="17"/>
      <c r="F17" s="17"/>
      <c r="G17" s="17"/>
      <c r="H17" s="17"/>
      <c r="I17" s="2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5" zoomScaleNormal="85" workbookViewId="0">
      <selection activeCell="C11" sqref="C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5.5">
      <c r="A1" s="215" t="s">
        <v>117</v>
      </c>
      <c r="B1" s="215"/>
      <c r="C1" s="215"/>
      <c r="D1" s="215"/>
      <c r="E1" s="215"/>
      <c r="F1" s="215"/>
      <c r="G1" s="215"/>
      <c r="H1" s="215"/>
      <c r="I1" s="215"/>
    </row>
    <row r="2" spans="1:9" ht="24">
      <c r="A2" s="95" t="s">
        <v>50</v>
      </c>
      <c r="B2" s="96" t="s">
        <v>51</v>
      </c>
      <c r="C2" s="95" t="s">
        <v>66</v>
      </c>
      <c r="D2" s="95" t="s">
        <v>0</v>
      </c>
      <c r="E2" s="97" t="s">
        <v>67</v>
      </c>
      <c r="F2" s="95" t="s">
        <v>52</v>
      </c>
      <c r="G2" s="95" t="s">
        <v>53</v>
      </c>
      <c r="H2" s="95" t="s">
        <v>54</v>
      </c>
      <c r="I2" s="95" t="s">
        <v>1</v>
      </c>
    </row>
    <row r="3" spans="1:9" ht="24.75" customHeight="1">
      <c r="A3" s="175">
        <v>2018</v>
      </c>
      <c r="B3" s="175">
        <v>9</v>
      </c>
      <c r="C3" s="177" t="s">
        <v>225</v>
      </c>
      <c r="D3" s="175"/>
      <c r="E3" s="178">
        <v>8000</v>
      </c>
      <c r="F3" s="175" t="s">
        <v>177</v>
      </c>
      <c r="G3" s="175" t="s">
        <v>202</v>
      </c>
      <c r="H3" s="175" t="s">
        <v>203</v>
      </c>
      <c r="I3" s="175"/>
    </row>
    <row r="4" spans="1:9" ht="24.75" customHeight="1">
      <c r="A4" s="189"/>
      <c r="B4" s="189"/>
      <c r="C4" s="190"/>
      <c r="D4" s="64" t="s">
        <v>49</v>
      </c>
      <c r="E4" s="65" t="s">
        <v>80</v>
      </c>
      <c r="F4" s="64" t="s">
        <v>49</v>
      </c>
      <c r="G4" s="179"/>
      <c r="H4" s="179"/>
      <c r="I4" s="179"/>
    </row>
    <row r="5" spans="1:9" ht="24.75" customHeight="1">
      <c r="A5" s="175"/>
      <c r="B5" s="175"/>
      <c r="C5" s="176"/>
      <c r="D5" s="64"/>
      <c r="E5" s="65"/>
      <c r="F5" s="64"/>
      <c r="G5" s="175"/>
      <c r="H5" s="175"/>
      <c r="I5" s="94"/>
    </row>
    <row r="6" spans="1:9" ht="24.75" customHeight="1">
      <c r="A6" s="150"/>
      <c r="B6" s="150"/>
      <c r="C6" s="79"/>
      <c r="D6" s="64"/>
      <c r="E6" s="65"/>
      <c r="F6" s="64"/>
      <c r="G6" s="150"/>
      <c r="H6" s="150"/>
      <c r="I6" s="150"/>
    </row>
    <row r="7" spans="1:9" ht="24.75" customHeight="1">
      <c r="A7" s="150"/>
      <c r="B7" s="150"/>
      <c r="C7" s="81"/>
      <c r="D7" s="64"/>
      <c r="E7" s="65"/>
      <c r="F7" s="64"/>
      <c r="G7" s="149"/>
      <c r="H7" s="149"/>
      <c r="I7" s="150"/>
    </row>
    <row r="8" spans="1:9" ht="24.75" customHeight="1">
      <c r="A8" s="150"/>
      <c r="B8" s="150"/>
      <c r="C8" s="79"/>
      <c r="D8" s="64"/>
      <c r="E8" s="65"/>
      <c r="F8" s="64"/>
      <c r="G8" s="64"/>
      <c r="H8" s="150"/>
      <c r="I8" s="150"/>
    </row>
    <row r="9" spans="1:9" ht="24.75" customHeight="1">
      <c r="A9" s="150"/>
      <c r="B9" s="150"/>
      <c r="C9" s="79"/>
      <c r="D9" s="150"/>
      <c r="E9" s="82"/>
      <c r="F9" s="150"/>
      <c r="G9" s="150"/>
      <c r="H9" s="150"/>
      <c r="I9" s="148"/>
    </row>
    <row r="10" spans="1:9" ht="24.75" customHeight="1">
      <c r="A10" s="150"/>
      <c r="B10" s="150"/>
      <c r="C10" s="79"/>
      <c r="D10" s="150"/>
      <c r="E10" s="82"/>
      <c r="F10" s="150"/>
      <c r="G10" s="150"/>
      <c r="H10" s="150"/>
      <c r="I10" s="148"/>
    </row>
    <row r="11" spans="1:9" ht="24.75" customHeight="1">
      <c r="A11" s="150"/>
      <c r="B11" s="150"/>
      <c r="C11" s="79"/>
      <c r="D11" s="150"/>
      <c r="E11" s="80"/>
      <c r="F11" s="150"/>
      <c r="G11" s="150"/>
      <c r="H11" s="150"/>
      <c r="I11" s="148"/>
    </row>
    <row r="12" spans="1:9" ht="24.75" customHeight="1">
      <c r="A12" s="150"/>
      <c r="B12" s="150"/>
      <c r="C12" s="81"/>
      <c r="D12" s="150"/>
      <c r="E12" s="82"/>
      <c r="F12" s="150"/>
      <c r="G12" s="150"/>
      <c r="H12" s="150"/>
      <c r="I12" s="150"/>
    </row>
    <row r="13" spans="1:9" ht="24.75" customHeight="1">
      <c r="A13" s="51"/>
      <c r="B13" s="51"/>
      <c r="C13" s="81"/>
      <c r="D13" s="51"/>
      <c r="E13" s="80"/>
      <c r="F13" s="51"/>
      <c r="G13" s="51"/>
      <c r="H13" s="51"/>
      <c r="I13" s="51"/>
    </row>
    <row r="14" spans="1:9" ht="24.75" customHeight="1">
      <c r="A14" s="51"/>
      <c r="B14" s="51"/>
      <c r="C14" s="81"/>
      <c r="D14" s="51"/>
      <c r="E14" s="80"/>
      <c r="F14" s="51"/>
      <c r="G14" s="51"/>
      <c r="H14" s="51"/>
      <c r="I14" s="51"/>
    </row>
    <row r="15" spans="1:9" ht="24.75" customHeight="1">
      <c r="A15" s="51"/>
      <c r="B15" s="51"/>
      <c r="C15" s="79"/>
      <c r="D15" s="51"/>
      <c r="E15" s="83"/>
      <c r="F15" s="51"/>
      <c r="G15" s="51"/>
      <c r="H15" s="51"/>
      <c r="I15" s="63"/>
    </row>
    <row r="16" spans="1:9" ht="24.75" customHeight="1">
      <c r="A16" s="51"/>
      <c r="B16" s="51"/>
      <c r="C16" s="79"/>
      <c r="D16" s="51"/>
      <c r="E16" s="83"/>
      <c r="F16" s="51"/>
      <c r="G16" s="51"/>
      <c r="H16" s="51"/>
      <c r="I16" s="63"/>
    </row>
    <row r="17" spans="1:9" ht="24.75" customHeight="1">
      <c r="A17" s="51"/>
      <c r="B17" s="51"/>
      <c r="C17" s="79"/>
      <c r="D17" s="51"/>
      <c r="E17" s="83"/>
      <c r="F17" s="51"/>
      <c r="G17" s="51"/>
      <c r="H17" s="51"/>
      <c r="I17" s="63"/>
    </row>
    <row r="18" spans="1:9" ht="24.75" customHeight="1">
      <c r="A18" s="51"/>
      <c r="B18" s="51"/>
      <c r="C18" s="79"/>
      <c r="D18" s="51"/>
      <c r="E18" s="83"/>
      <c r="F18" s="51"/>
      <c r="G18" s="51"/>
      <c r="H18" s="51"/>
      <c r="I18" s="63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5:D18">
      <formula1>"대안,턴키,일반,PQ,수의,실적"</formula1>
    </dataValidation>
    <dataValidation type="textLength" operator="lessThanOrEqual" allowBlank="1" showInputMessage="1" showErrorMessage="1" sqref="F9:F18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F34" sqref="F3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11.33203125" style="23" bestFit="1" customWidth="1"/>
  </cols>
  <sheetData>
    <row r="1" spans="1:13" ht="25.5">
      <c r="A1" s="215" t="s">
        <v>124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ht="27" customHeight="1">
      <c r="A2" s="95" t="s">
        <v>50</v>
      </c>
      <c r="B2" s="96" t="s">
        <v>51</v>
      </c>
      <c r="C2" s="95" t="s">
        <v>123</v>
      </c>
      <c r="D2" s="95" t="s">
        <v>122</v>
      </c>
      <c r="E2" s="95" t="s">
        <v>0</v>
      </c>
      <c r="F2" s="96" t="s">
        <v>121</v>
      </c>
      <c r="G2" s="96" t="s">
        <v>120</v>
      </c>
      <c r="H2" s="96" t="s">
        <v>119</v>
      </c>
      <c r="I2" s="96" t="s">
        <v>118</v>
      </c>
      <c r="J2" s="95" t="s">
        <v>52</v>
      </c>
      <c r="K2" s="95" t="s">
        <v>53</v>
      </c>
      <c r="L2" s="95" t="s">
        <v>54</v>
      </c>
      <c r="M2" s="95" t="s">
        <v>1</v>
      </c>
    </row>
    <row r="3" spans="1:13" s="112" customFormat="1" ht="27" customHeight="1">
      <c r="A3" s="119">
        <v>2018</v>
      </c>
      <c r="B3" s="120">
        <v>9</v>
      </c>
      <c r="C3" s="119" t="s">
        <v>248</v>
      </c>
      <c r="D3" s="119" t="s">
        <v>249</v>
      </c>
      <c r="E3" s="119" t="s">
        <v>194</v>
      </c>
      <c r="F3" s="121">
        <v>40425</v>
      </c>
      <c r="G3" s="121"/>
      <c r="H3" s="120"/>
      <c r="I3" s="121">
        <v>40425</v>
      </c>
      <c r="J3" s="119" t="s">
        <v>195</v>
      </c>
      <c r="K3" s="119" t="s">
        <v>196</v>
      </c>
      <c r="L3" s="119" t="s">
        <v>197</v>
      </c>
      <c r="M3" s="119"/>
    </row>
    <row r="4" spans="1:13" ht="27" customHeight="1">
      <c r="A4" s="114"/>
      <c r="B4" s="114"/>
      <c r="C4" s="115"/>
      <c r="D4" s="115"/>
      <c r="E4" s="109" t="s">
        <v>134</v>
      </c>
      <c r="F4" s="116" t="s">
        <v>135</v>
      </c>
      <c r="G4" s="117" t="s">
        <v>136</v>
      </c>
      <c r="H4" s="118"/>
      <c r="I4" s="118"/>
      <c r="J4" s="114"/>
      <c r="K4" s="114"/>
      <c r="L4" s="114"/>
      <c r="M4" s="113"/>
    </row>
  </sheetData>
  <mergeCells count="1">
    <mergeCell ref="A1:M1"/>
  </mergeCells>
  <phoneticPr fontId="3" type="noConversion"/>
  <dataValidations disablePrompts="1" count="1">
    <dataValidation type="textLength" operator="lessThanOrEqual" allowBlank="1" showInputMessage="1" showErrorMessage="1" sqref="J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I9" sqref="I9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17" t="s">
        <v>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5.5">
      <c r="A2" s="218" t="s">
        <v>22</v>
      </c>
      <c r="B2" s="218"/>
      <c r="C2" s="1"/>
      <c r="D2" s="1"/>
      <c r="E2" s="1"/>
      <c r="F2" s="2"/>
      <c r="G2" s="2"/>
      <c r="H2" s="2"/>
      <c r="I2" s="2"/>
      <c r="J2" s="219" t="s">
        <v>3</v>
      </c>
      <c r="K2" s="219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</v>
      </c>
    </row>
    <row r="4" spans="1:11" ht="47.25" customHeight="1">
      <c r="A4" s="3" t="s">
        <v>198</v>
      </c>
      <c r="B4" s="34" t="s">
        <v>250</v>
      </c>
      <c r="C4" s="71" t="s">
        <v>194</v>
      </c>
      <c r="D4" s="3" t="s">
        <v>251</v>
      </c>
      <c r="E4" s="3" t="s">
        <v>252</v>
      </c>
      <c r="F4" s="71" t="s">
        <v>252</v>
      </c>
      <c r="G4" s="12">
        <v>44515580</v>
      </c>
      <c r="H4" s="12">
        <v>40795073</v>
      </c>
      <c r="I4" s="33" t="s">
        <v>253</v>
      </c>
      <c r="J4" s="4" t="s">
        <v>213</v>
      </c>
      <c r="K4" s="3"/>
    </row>
    <row r="5" spans="1:11" ht="47.25" customHeight="1">
      <c r="A5" s="3" t="s">
        <v>254</v>
      </c>
      <c r="B5" s="34" t="s">
        <v>255</v>
      </c>
      <c r="C5" s="71" t="s">
        <v>256</v>
      </c>
      <c r="D5" s="3" t="s">
        <v>258</v>
      </c>
      <c r="E5" s="3" t="s">
        <v>259</v>
      </c>
      <c r="F5" s="71" t="s">
        <v>259</v>
      </c>
      <c r="G5" s="209" t="s">
        <v>260</v>
      </c>
      <c r="H5" s="12">
        <v>109543728</v>
      </c>
      <c r="I5" s="33" t="s">
        <v>261</v>
      </c>
      <c r="J5" s="4" t="s">
        <v>257</v>
      </c>
      <c r="K5" s="5"/>
    </row>
    <row r="6" spans="1:11" ht="47.25" customHeight="1">
      <c r="A6" s="122" t="s">
        <v>254</v>
      </c>
      <c r="B6" s="123" t="s">
        <v>384</v>
      </c>
      <c r="C6" s="126" t="s">
        <v>256</v>
      </c>
      <c r="D6" s="122" t="s">
        <v>385</v>
      </c>
      <c r="E6" s="122" t="s">
        <v>386</v>
      </c>
      <c r="F6" s="126" t="s">
        <v>386</v>
      </c>
      <c r="G6" s="214">
        <v>40425000</v>
      </c>
      <c r="H6" s="12">
        <v>36750000</v>
      </c>
      <c r="I6" s="33" t="s">
        <v>387</v>
      </c>
      <c r="J6" s="4" t="s">
        <v>388</v>
      </c>
      <c r="K6" s="5"/>
    </row>
    <row r="7" spans="1:11" ht="47.25" customHeight="1">
      <c r="A7" s="70"/>
      <c r="B7" s="70"/>
      <c r="C7" s="126" t="s">
        <v>49</v>
      </c>
      <c r="D7" s="122" t="s">
        <v>187</v>
      </c>
      <c r="E7" s="122" t="s">
        <v>188</v>
      </c>
      <c r="F7" s="126" t="s">
        <v>49</v>
      </c>
      <c r="G7" s="70"/>
      <c r="H7" s="70"/>
      <c r="I7" s="70"/>
      <c r="J7" s="70"/>
      <c r="K7" s="70"/>
    </row>
    <row r="8" spans="1:11" ht="47.25" customHeight="1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ht="47.25" customHeight="1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ht="47.25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 ht="47.25" customHeight="1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47.25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 ht="47.25" customHeight="1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H6" sqref="H6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17" t="s">
        <v>23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25.5">
      <c r="A2" s="218" t="s">
        <v>22</v>
      </c>
      <c r="B2" s="218"/>
      <c r="C2" s="1"/>
      <c r="D2" s="1"/>
      <c r="E2" s="1"/>
      <c r="F2" s="11"/>
      <c r="G2" s="11"/>
      <c r="H2" s="11"/>
      <c r="I2" s="11"/>
      <c r="J2" s="219" t="s">
        <v>3</v>
      </c>
      <c r="K2" s="219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8</v>
      </c>
      <c r="E3" s="9" t="s">
        <v>24</v>
      </c>
      <c r="F3" s="9" t="s">
        <v>19</v>
      </c>
      <c r="G3" s="9" t="s">
        <v>25</v>
      </c>
      <c r="H3" s="9" t="s">
        <v>28</v>
      </c>
      <c r="I3" s="9" t="s">
        <v>26</v>
      </c>
      <c r="J3" s="9" t="s">
        <v>27</v>
      </c>
      <c r="K3" s="9" t="s">
        <v>1</v>
      </c>
    </row>
    <row r="4" spans="1:11" s="136" customFormat="1" ht="42" customHeight="1">
      <c r="A4" s="122" t="s">
        <v>22</v>
      </c>
      <c r="B4" s="123" t="s">
        <v>250</v>
      </c>
      <c r="C4" s="131" t="s">
        <v>194</v>
      </c>
      <c r="D4" s="130" t="s">
        <v>252</v>
      </c>
      <c r="E4" s="130" t="s">
        <v>262</v>
      </c>
      <c r="F4" s="132">
        <v>44515400</v>
      </c>
      <c r="G4" s="210">
        <v>0.87744999999999995</v>
      </c>
      <c r="H4" s="137" t="s">
        <v>263</v>
      </c>
      <c r="I4" s="133">
        <v>0.87746000000000002</v>
      </c>
      <c r="J4" s="134">
        <v>39060850</v>
      </c>
      <c r="K4" s="135"/>
    </row>
    <row r="5" spans="1:11" ht="42" customHeight="1">
      <c r="A5" s="122" t="s">
        <v>254</v>
      </c>
      <c r="B5" s="123" t="s">
        <v>255</v>
      </c>
      <c r="C5" s="126" t="s">
        <v>256</v>
      </c>
      <c r="D5" s="122" t="s">
        <v>259</v>
      </c>
      <c r="E5" s="122" t="s">
        <v>264</v>
      </c>
      <c r="F5" s="132">
        <v>120760825</v>
      </c>
      <c r="G5" s="210">
        <v>0.87744999999999995</v>
      </c>
      <c r="H5" s="72" t="s">
        <v>265</v>
      </c>
      <c r="I5" s="133">
        <v>0.87746000000000002</v>
      </c>
      <c r="J5" s="73">
        <v>105963900</v>
      </c>
      <c r="K5" s="45"/>
    </row>
    <row r="6" spans="1:11" ht="42" customHeight="1">
      <c r="A6" s="3"/>
      <c r="B6" s="3"/>
      <c r="C6" s="126" t="s">
        <v>49</v>
      </c>
      <c r="D6" s="122" t="s">
        <v>187</v>
      </c>
      <c r="E6" s="122" t="s">
        <v>188</v>
      </c>
      <c r="F6" s="126" t="s">
        <v>49</v>
      </c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70" zoomScaleNormal="70" workbookViewId="0">
      <selection activeCell="I4" sqref="I4:I25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</cols>
  <sheetData>
    <row r="1" spans="1:9" ht="25.5">
      <c r="A1" s="217" t="s">
        <v>186</v>
      </c>
      <c r="B1" s="217"/>
      <c r="C1" s="217"/>
      <c r="D1" s="217"/>
      <c r="E1" s="217"/>
      <c r="F1" s="217"/>
      <c r="G1" s="217"/>
      <c r="H1" s="217"/>
      <c r="I1" s="217"/>
    </row>
    <row r="2" spans="1:9" ht="25.5">
      <c r="A2" s="7" t="s">
        <v>22</v>
      </c>
      <c r="B2" s="10"/>
      <c r="C2" s="1"/>
      <c r="D2" s="1"/>
      <c r="E2" s="1"/>
      <c r="F2" s="2"/>
      <c r="G2" s="2"/>
      <c r="H2" s="219" t="s">
        <v>3</v>
      </c>
      <c r="I2" s="219"/>
    </row>
    <row r="3" spans="1:9" ht="29.25" customHeight="1">
      <c r="A3" s="9" t="s">
        <v>5</v>
      </c>
      <c r="B3" s="9" t="s">
        <v>30</v>
      </c>
      <c r="C3" s="9" t="s">
        <v>13</v>
      </c>
      <c r="D3" s="9" t="s">
        <v>14</v>
      </c>
      <c r="E3" s="9" t="s">
        <v>15</v>
      </c>
      <c r="F3" s="9" t="s">
        <v>16</v>
      </c>
      <c r="G3" s="43" t="s">
        <v>68</v>
      </c>
      <c r="H3" s="9" t="s">
        <v>29</v>
      </c>
      <c r="I3" s="9" t="s">
        <v>17</v>
      </c>
    </row>
    <row r="4" spans="1:9" ht="24" customHeight="1">
      <c r="A4" s="151" t="s">
        <v>85</v>
      </c>
      <c r="B4" s="151" t="s">
        <v>86</v>
      </c>
      <c r="C4" s="152">
        <v>1023600</v>
      </c>
      <c r="D4" s="153" t="s">
        <v>82</v>
      </c>
      <c r="E4" s="153" t="s">
        <v>84</v>
      </c>
      <c r="F4" s="154" t="s">
        <v>81</v>
      </c>
      <c r="G4" s="154" t="s">
        <v>268</v>
      </c>
      <c r="H4" s="154" t="s">
        <v>266</v>
      </c>
      <c r="I4" s="155"/>
    </row>
    <row r="5" spans="1:9" ht="24" customHeight="1">
      <c r="A5" s="156" t="s">
        <v>276</v>
      </c>
      <c r="B5" s="157" t="s">
        <v>87</v>
      </c>
      <c r="C5" s="158">
        <v>13572000</v>
      </c>
      <c r="D5" s="159" t="s">
        <v>88</v>
      </c>
      <c r="E5" s="154" t="s">
        <v>84</v>
      </c>
      <c r="F5" s="154" t="s">
        <v>83</v>
      </c>
      <c r="G5" s="154" t="s">
        <v>268</v>
      </c>
      <c r="H5" s="154" t="s">
        <v>266</v>
      </c>
      <c r="I5" s="155"/>
    </row>
    <row r="6" spans="1:9" ht="24" customHeight="1">
      <c r="A6" s="156" t="s">
        <v>89</v>
      </c>
      <c r="B6" s="156" t="s">
        <v>90</v>
      </c>
      <c r="C6" s="158">
        <v>8428200</v>
      </c>
      <c r="D6" s="160" t="s">
        <v>91</v>
      </c>
      <c r="E6" s="161" t="s">
        <v>92</v>
      </c>
      <c r="F6" s="154" t="s">
        <v>93</v>
      </c>
      <c r="G6" s="154" t="s">
        <v>268</v>
      </c>
      <c r="H6" s="154" t="s">
        <v>266</v>
      </c>
      <c r="I6" s="155"/>
    </row>
    <row r="7" spans="1:9" ht="24" customHeight="1">
      <c r="A7" s="156" t="s">
        <v>275</v>
      </c>
      <c r="B7" s="156" t="s">
        <v>94</v>
      </c>
      <c r="C7" s="158">
        <v>3480000</v>
      </c>
      <c r="D7" s="159" t="s">
        <v>95</v>
      </c>
      <c r="E7" s="154" t="s">
        <v>92</v>
      </c>
      <c r="F7" s="154" t="s">
        <v>93</v>
      </c>
      <c r="G7" s="154" t="s">
        <v>268</v>
      </c>
      <c r="H7" s="154" t="s">
        <v>266</v>
      </c>
      <c r="I7" s="162"/>
    </row>
    <row r="8" spans="1:9" ht="24" customHeight="1">
      <c r="A8" s="156" t="s">
        <v>274</v>
      </c>
      <c r="B8" s="156" t="s">
        <v>96</v>
      </c>
      <c r="C8" s="158">
        <v>14964000</v>
      </c>
      <c r="D8" s="159" t="s">
        <v>97</v>
      </c>
      <c r="E8" s="154" t="s">
        <v>92</v>
      </c>
      <c r="F8" s="154" t="s">
        <v>93</v>
      </c>
      <c r="G8" s="154" t="s">
        <v>268</v>
      </c>
      <c r="H8" s="154" t="s">
        <v>266</v>
      </c>
      <c r="I8" s="163"/>
    </row>
    <row r="9" spans="1:9" ht="24" customHeight="1">
      <c r="A9" s="157" t="s">
        <v>273</v>
      </c>
      <c r="B9" s="156" t="s">
        <v>98</v>
      </c>
      <c r="C9" s="158">
        <v>3000000</v>
      </c>
      <c r="D9" s="159" t="s">
        <v>99</v>
      </c>
      <c r="E9" s="154" t="s">
        <v>92</v>
      </c>
      <c r="F9" s="154" t="s">
        <v>100</v>
      </c>
      <c r="G9" s="154" t="s">
        <v>268</v>
      </c>
      <c r="H9" s="154" t="s">
        <v>266</v>
      </c>
      <c r="I9" s="162"/>
    </row>
    <row r="10" spans="1:9" ht="24" customHeight="1">
      <c r="A10" s="156" t="s">
        <v>272</v>
      </c>
      <c r="B10" s="156" t="s">
        <v>101</v>
      </c>
      <c r="C10" s="158">
        <v>3840000</v>
      </c>
      <c r="D10" s="159" t="s">
        <v>102</v>
      </c>
      <c r="E10" s="154" t="s">
        <v>92</v>
      </c>
      <c r="F10" s="154" t="s">
        <v>93</v>
      </c>
      <c r="G10" s="154" t="s">
        <v>268</v>
      </c>
      <c r="H10" s="154" t="s">
        <v>266</v>
      </c>
      <c r="I10" s="162"/>
    </row>
    <row r="11" spans="1:9" ht="24" customHeight="1">
      <c r="A11" s="157" t="s">
        <v>271</v>
      </c>
      <c r="B11" s="156" t="s">
        <v>103</v>
      </c>
      <c r="C11" s="158">
        <v>5016000</v>
      </c>
      <c r="D11" s="159" t="s">
        <v>104</v>
      </c>
      <c r="E11" s="154" t="s">
        <v>105</v>
      </c>
      <c r="F11" s="154" t="s">
        <v>93</v>
      </c>
      <c r="G11" s="154" t="s">
        <v>268</v>
      </c>
      <c r="H11" s="154" t="s">
        <v>266</v>
      </c>
      <c r="I11" s="162"/>
    </row>
    <row r="12" spans="1:9" ht="24" customHeight="1">
      <c r="A12" s="156" t="s">
        <v>269</v>
      </c>
      <c r="B12" s="156" t="s">
        <v>106</v>
      </c>
      <c r="C12" s="158">
        <v>1752000</v>
      </c>
      <c r="D12" s="159" t="s">
        <v>107</v>
      </c>
      <c r="E12" s="154" t="s">
        <v>105</v>
      </c>
      <c r="F12" s="154" t="s">
        <v>93</v>
      </c>
      <c r="G12" s="154" t="s">
        <v>268</v>
      </c>
      <c r="H12" s="154" t="s">
        <v>266</v>
      </c>
      <c r="I12" s="162"/>
    </row>
    <row r="13" spans="1:9" ht="24" customHeight="1">
      <c r="A13" s="151" t="s">
        <v>270</v>
      </c>
      <c r="B13" s="151" t="s">
        <v>108</v>
      </c>
      <c r="C13" s="152">
        <v>6840000</v>
      </c>
      <c r="D13" s="159" t="s">
        <v>109</v>
      </c>
      <c r="E13" s="154" t="s">
        <v>105</v>
      </c>
      <c r="F13" s="154" t="s">
        <v>93</v>
      </c>
      <c r="G13" s="154" t="s">
        <v>268</v>
      </c>
      <c r="H13" s="154" t="s">
        <v>266</v>
      </c>
      <c r="I13" s="162"/>
    </row>
    <row r="14" spans="1:9" ht="24" customHeight="1">
      <c r="A14" s="151" t="s">
        <v>137</v>
      </c>
      <c r="B14" s="151" t="s">
        <v>139</v>
      </c>
      <c r="C14" s="152">
        <v>17850000</v>
      </c>
      <c r="D14" s="160" t="s">
        <v>140</v>
      </c>
      <c r="E14" s="161" t="s">
        <v>141</v>
      </c>
      <c r="F14" s="154" t="s">
        <v>142</v>
      </c>
      <c r="G14" s="154" t="s">
        <v>268</v>
      </c>
      <c r="H14" s="154" t="s">
        <v>266</v>
      </c>
      <c r="I14" s="162"/>
    </row>
    <row r="15" spans="1:9" ht="24" customHeight="1">
      <c r="A15" s="151" t="s">
        <v>169</v>
      </c>
      <c r="B15" s="151" t="s">
        <v>160</v>
      </c>
      <c r="C15" s="152">
        <v>3960000</v>
      </c>
      <c r="D15" s="153" t="s">
        <v>161</v>
      </c>
      <c r="E15" s="153" t="s">
        <v>162</v>
      </c>
      <c r="F15" s="154" t="s">
        <v>163</v>
      </c>
      <c r="G15" s="154" t="s">
        <v>268</v>
      </c>
      <c r="H15" s="154" t="s">
        <v>266</v>
      </c>
      <c r="I15" s="162"/>
    </row>
    <row r="16" spans="1:9" ht="24" customHeight="1">
      <c r="A16" s="151" t="s">
        <v>164</v>
      </c>
      <c r="B16" s="151" t="s">
        <v>168</v>
      </c>
      <c r="C16" s="152">
        <v>3960000</v>
      </c>
      <c r="D16" s="153" t="s">
        <v>165</v>
      </c>
      <c r="E16" s="153" t="s">
        <v>166</v>
      </c>
      <c r="F16" s="154" t="s">
        <v>167</v>
      </c>
      <c r="G16" s="154" t="s">
        <v>268</v>
      </c>
      <c r="H16" s="154" t="s">
        <v>266</v>
      </c>
      <c r="I16" s="164"/>
    </row>
    <row r="17" spans="1:9" ht="24" customHeight="1">
      <c r="A17" s="151" t="s">
        <v>171</v>
      </c>
      <c r="B17" s="151" t="s">
        <v>172</v>
      </c>
      <c r="C17" s="165" t="s">
        <v>170</v>
      </c>
      <c r="D17" s="160" t="s">
        <v>173</v>
      </c>
      <c r="E17" s="161" t="s">
        <v>174</v>
      </c>
      <c r="F17" s="154" t="s">
        <v>175</v>
      </c>
      <c r="G17" s="154" t="s">
        <v>268</v>
      </c>
      <c r="H17" s="154" t="s">
        <v>266</v>
      </c>
      <c r="I17" s="164"/>
    </row>
    <row r="18" spans="1:9" ht="24" customHeight="1">
      <c r="A18" s="166" t="s">
        <v>180</v>
      </c>
      <c r="B18" s="151" t="s">
        <v>181</v>
      </c>
      <c r="C18" s="167">
        <v>8580000</v>
      </c>
      <c r="D18" s="160" t="s">
        <v>182</v>
      </c>
      <c r="E18" s="160" t="s">
        <v>183</v>
      </c>
      <c r="F18" s="154" t="s">
        <v>184</v>
      </c>
      <c r="G18" s="154" t="s">
        <v>268</v>
      </c>
      <c r="H18" s="154" t="s">
        <v>266</v>
      </c>
      <c r="I18" s="164"/>
    </row>
    <row r="19" spans="1:9" s="112" customFormat="1" ht="24" customHeight="1">
      <c r="A19" s="13" t="s">
        <v>217</v>
      </c>
      <c r="B19" s="13" t="s">
        <v>218</v>
      </c>
      <c r="C19" s="173">
        <v>4179000</v>
      </c>
      <c r="D19" s="65" t="s">
        <v>219</v>
      </c>
      <c r="E19" s="64" t="s">
        <v>224</v>
      </c>
      <c r="F19" s="14" t="s">
        <v>220</v>
      </c>
      <c r="G19" s="154" t="s">
        <v>268</v>
      </c>
      <c r="H19" s="154" t="s">
        <v>266</v>
      </c>
      <c r="I19" s="174"/>
    </row>
    <row r="20" spans="1:9" s="112" customFormat="1" ht="24" customHeight="1">
      <c r="A20" s="13" t="s">
        <v>221</v>
      </c>
      <c r="B20" s="13" t="s">
        <v>218</v>
      </c>
      <c r="C20" s="173">
        <v>4356000</v>
      </c>
      <c r="D20" s="65" t="s">
        <v>222</v>
      </c>
      <c r="E20" s="64" t="s">
        <v>223</v>
      </c>
      <c r="F20" s="14" t="s">
        <v>220</v>
      </c>
      <c r="G20" s="154" t="s">
        <v>268</v>
      </c>
      <c r="H20" s="154" t="s">
        <v>266</v>
      </c>
      <c r="I20" s="174"/>
    </row>
    <row r="21" spans="1:9" s="93" customFormat="1" ht="24" customHeight="1">
      <c r="A21" s="168" t="s">
        <v>267</v>
      </c>
      <c r="B21" s="169" t="s">
        <v>277</v>
      </c>
      <c r="C21" s="170">
        <v>44243000</v>
      </c>
      <c r="D21" s="171" t="s">
        <v>280</v>
      </c>
      <c r="E21" s="171" t="s">
        <v>278</v>
      </c>
      <c r="F21" s="171" t="s">
        <v>279</v>
      </c>
      <c r="G21" s="171" t="s">
        <v>281</v>
      </c>
      <c r="H21" s="171" t="s">
        <v>281</v>
      </c>
      <c r="I21" s="172"/>
    </row>
    <row r="22" spans="1:9" ht="24" customHeight="1">
      <c r="A22" s="151" t="s">
        <v>282</v>
      </c>
      <c r="B22" s="162" t="s">
        <v>283</v>
      </c>
      <c r="C22" s="152">
        <v>2554000</v>
      </c>
      <c r="D22" s="171" t="s">
        <v>284</v>
      </c>
      <c r="E22" s="171" t="s">
        <v>284</v>
      </c>
      <c r="F22" s="160" t="s">
        <v>285</v>
      </c>
      <c r="G22" s="160" t="s">
        <v>285</v>
      </c>
      <c r="H22" s="160" t="s">
        <v>285</v>
      </c>
      <c r="I22" s="164"/>
    </row>
    <row r="23" spans="1:9" s="195" customFormat="1" ht="24" customHeight="1">
      <c r="A23" s="211" t="s">
        <v>286</v>
      </c>
      <c r="B23" s="212" t="s">
        <v>290</v>
      </c>
      <c r="C23" s="213">
        <v>1480000</v>
      </c>
      <c r="D23" s="171" t="s">
        <v>294</v>
      </c>
      <c r="E23" s="171" t="s">
        <v>297</v>
      </c>
      <c r="F23" s="171" t="s">
        <v>297</v>
      </c>
      <c r="G23" s="171" t="s">
        <v>297</v>
      </c>
      <c r="H23" s="171" t="s">
        <v>297</v>
      </c>
      <c r="I23" s="164"/>
    </row>
    <row r="24" spans="1:9" s="195" customFormat="1" ht="24" customHeight="1">
      <c r="A24" s="211" t="s">
        <v>287</v>
      </c>
      <c r="B24" s="212" t="s">
        <v>291</v>
      </c>
      <c r="C24" s="213">
        <v>5717050</v>
      </c>
      <c r="D24" s="171" t="s">
        <v>295</v>
      </c>
      <c r="E24" s="171" t="s">
        <v>298</v>
      </c>
      <c r="F24" s="171" t="s">
        <v>299</v>
      </c>
      <c r="G24" s="171" t="s">
        <v>299</v>
      </c>
      <c r="H24" s="171" t="s">
        <v>299</v>
      </c>
      <c r="I24" s="164"/>
    </row>
    <row r="25" spans="1:9" s="195" customFormat="1" ht="24" customHeight="1">
      <c r="A25" s="211" t="s">
        <v>288</v>
      </c>
      <c r="B25" s="212" t="s">
        <v>292</v>
      </c>
      <c r="C25" s="213">
        <v>12600000</v>
      </c>
      <c r="D25" s="171" t="s">
        <v>296</v>
      </c>
      <c r="E25" s="171" t="s">
        <v>298</v>
      </c>
      <c r="F25" s="171" t="s">
        <v>299</v>
      </c>
      <c r="G25" s="171" t="s">
        <v>299</v>
      </c>
      <c r="H25" s="171" t="s">
        <v>299</v>
      </c>
      <c r="I25" s="164"/>
    </row>
    <row r="26" spans="1:9" s="195" customFormat="1" ht="24" customHeight="1">
      <c r="A26" s="211" t="s">
        <v>289</v>
      </c>
      <c r="B26" s="212" t="s">
        <v>293</v>
      </c>
      <c r="C26" s="213">
        <v>500000</v>
      </c>
      <c r="D26" s="171" t="s">
        <v>296</v>
      </c>
      <c r="E26" s="171" t="s">
        <v>299</v>
      </c>
      <c r="F26" s="171" t="s">
        <v>299</v>
      </c>
      <c r="G26" s="171" t="s">
        <v>299</v>
      </c>
      <c r="H26" s="171" t="s">
        <v>299</v>
      </c>
      <c r="I26" s="164"/>
    </row>
    <row r="27" spans="1:9" ht="24" customHeight="1">
      <c r="A27" s="211"/>
      <c r="B27" s="212"/>
      <c r="C27" s="64" t="s">
        <v>49</v>
      </c>
      <c r="D27" s="65" t="s">
        <v>80</v>
      </c>
      <c r="E27" s="64" t="s">
        <v>49</v>
      </c>
      <c r="F27" s="14"/>
      <c r="G27" s="14"/>
      <c r="H27" s="14"/>
      <c r="I27" s="42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85" zoomScaleNormal="85" workbookViewId="0">
      <selection activeCell="H22" sqref="H22"/>
    </sheetView>
  </sheetViews>
  <sheetFormatPr defaultRowHeight="13.5"/>
  <cols>
    <col min="1" max="1" width="12.5546875" style="6" customWidth="1"/>
    <col min="2" max="2" width="20.77734375" style="90" customWidth="1"/>
    <col min="3" max="3" width="11.109375" style="92" customWidth="1"/>
    <col min="4" max="4" width="9.5546875" style="91" customWidth="1"/>
    <col min="5" max="8" width="9.5546875" style="87" customWidth="1"/>
    <col min="9" max="9" width="16.109375" style="20" customWidth="1"/>
  </cols>
  <sheetData>
    <row r="1" spans="1:9" ht="25.5">
      <c r="A1" s="217" t="s">
        <v>18</v>
      </c>
      <c r="B1" s="217"/>
      <c r="C1" s="217"/>
      <c r="D1" s="217"/>
      <c r="E1" s="217"/>
      <c r="F1" s="217"/>
      <c r="G1" s="217"/>
      <c r="H1" s="217"/>
      <c r="I1" s="217"/>
    </row>
    <row r="2" spans="1:9" ht="25.5">
      <c r="A2" s="78" t="s">
        <v>22</v>
      </c>
      <c r="B2" s="88"/>
      <c r="C2" s="89"/>
      <c r="D2" s="86"/>
      <c r="E2" s="86"/>
      <c r="F2" s="86"/>
      <c r="G2" s="86"/>
      <c r="H2" s="86"/>
      <c r="I2" s="74" t="s">
        <v>115</v>
      </c>
    </row>
    <row r="3" spans="1:9" ht="24.75" customHeight="1">
      <c r="A3" s="98" t="s">
        <v>4</v>
      </c>
      <c r="B3" s="99" t="s">
        <v>5</v>
      </c>
      <c r="C3" s="99" t="s">
        <v>110</v>
      </c>
      <c r="D3" s="100" t="s">
        <v>111</v>
      </c>
      <c r="E3" s="100" t="s">
        <v>116</v>
      </c>
      <c r="F3" s="100" t="s">
        <v>112</v>
      </c>
      <c r="G3" s="100" t="s">
        <v>113</v>
      </c>
      <c r="H3" s="100" t="s">
        <v>114</v>
      </c>
      <c r="I3" s="101" t="s">
        <v>125</v>
      </c>
    </row>
    <row r="4" spans="1:9" s="138" customFormat="1" ht="22.5" customHeight="1">
      <c r="A4" s="127" t="s">
        <v>147</v>
      </c>
      <c r="B4" s="139" t="s">
        <v>300</v>
      </c>
      <c r="C4" s="140" t="s">
        <v>148</v>
      </c>
      <c r="D4" s="141">
        <v>1023600</v>
      </c>
      <c r="E4" s="142" t="s">
        <v>149</v>
      </c>
      <c r="F4" s="141">
        <v>85300</v>
      </c>
      <c r="G4" s="141"/>
      <c r="H4" s="141">
        <f>85300*6</f>
        <v>511800</v>
      </c>
      <c r="I4" s="143"/>
    </row>
    <row r="5" spans="1:9" s="138" customFormat="1" ht="22.5" customHeight="1">
      <c r="A5" s="127" t="s">
        <v>147</v>
      </c>
      <c r="B5" s="128" t="s">
        <v>301</v>
      </c>
      <c r="C5" s="128" t="s">
        <v>150</v>
      </c>
      <c r="D5" s="141">
        <v>3840000</v>
      </c>
      <c r="E5" s="141"/>
      <c r="F5" s="144">
        <v>320000</v>
      </c>
      <c r="G5" s="141"/>
      <c r="H5" s="144">
        <f>320000*6</f>
        <v>1920000</v>
      </c>
      <c r="I5" s="143"/>
    </row>
    <row r="6" spans="1:9" s="138" customFormat="1" ht="22.5" customHeight="1">
      <c r="A6" s="127" t="s">
        <v>147</v>
      </c>
      <c r="B6" s="128" t="s">
        <v>302</v>
      </c>
      <c r="C6" s="128" t="s">
        <v>151</v>
      </c>
      <c r="D6" s="141">
        <v>3000000</v>
      </c>
      <c r="E6" s="141"/>
      <c r="F6" s="144">
        <v>250000</v>
      </c>
      <c r="G6" s="141"/>
      <c r="H6" s="144">
        <f>250000*6</f>
        <v>1500000</v>
      </c>
      <c r="I6" s="143"/>
    </row>
    <row r="7" spans="1:9" s="138" customFormat="1" ht="22.5" customHeight="1">
      <c r="A7" s="127" t="s">
        <v>147</v>
      </c>
      <c r="B7" s="128" t="s">
        <v>303</v>
      </c>
      <c r="C7" s="128" t="s">
        <v>152</v>
      </c>
      <c r="D7" s="141">
        <v>5016000</v>
      </c>
      <c r="E7" s="141"/>
      <c r="F7" s="144">
        <v>418000</v>
      </c>
      <c r="G7" s="141"/>
      <c r="H7" s="144">
        <f>418000*6</f>
        <v>2508000</v>
      </c>
      <c r="I7" s="143"/>
    </row>
    <row r="8" spans="1:9" s="138" customFormat="1" ht="22.5" customHeight="1">
      <c r="A8" s="127" t="s">
        <v>147</v>
      </c>
      <c r="B8" s="128" t="s">
        <v>304</v>
      </c>
      <c r="C8" s="128" t="s">
        <v>153</v>
      </c>
      <c r="D8" s="141">
        <v>3480000</v>
      </c>
      <c r="E8" s="141"/>
      <c r="F8" s="144">
        <v>290000</v>
      </c>
      <c r="G8" s="141"/>
      <c r="H8" s="144">
        <f>290000*6</f>
        <v>1740000</v>
      </c>
      <c r="I8" s="143"/>
    </row>
    <row r="9" spans="1:9" s="138" customFormat="1" ht="22.5" customHeight="1">
      <c r="A9" s="127" t="s">
        <v>147</v>
      </c>
      <c r="B9" s="128" t="s">
        <v>305</v>
      </c>
      <c r="C9" s="128" t="s">
        <v>154</v>
      </c>
      <c r="D9" s="141">
        <v>1752000</v>
      </c>
      <c r="E9" s="141"/>
      <c r="F9" s="144">
        <v>146000</v>
      </c>
      <c r="G9" s="141"/>
      <c r="H9" s="144">
        <f>146000*6</f>
        <v>876000</v>
      </c>
      <c r="I9" s="143"/>
    </row>
    <row r="10" spans="1:9" s="138" customFormat="1" ht="22.5" customHeight="1">
      <c r="A10" s="127" t="s">
        <v>147</v>
      </c>
      <c r="B10" s="128" t="s">
        <v>306</v>
      </c>
      <c r="C10" s="128" t="s">
        <v>155</v>
      </c>
      <c r="D10" s="141">
        <v>14964000</v>
      </c>
      <c r="E10" s="141"/>
      <c r="F10" s="144">
        <v>1247000</v>
      </c>
      <c r="G10" s="141"/>
      <c r="H10" s="144">
        <f>1247000*6</f>
        <v>7482000</v>
      </c>
      <c r="I10" s="143"/>
    </row>
    <row r="11" spans="1:9" s="138" customFormat="1" ht="22.5" customHeight="1">
      <c r="A11" s="127" t="s">
        <v>147</v>
      </c>
      <c r="B11" s="128" t="s">
        <v>307</v>
      </c>
      <c r="C11" s="128" t="s">
        <v>156</v>
      </c>
      <c r="D11" s="141">
        <v>13572000</v>
      </c>
      <c r="E11" s="141"/>
      <c r="F11" s="144">
        <v>1131000</v>
      </c>
      <c r="G11" s="141"/>
      <c r="H11" s="144">
        <f>1131000*6</f>
        <v>6786000</v>
      </c>
      <c r="I11" s="143"/>
    </row>
    <row r="12" spans="1:9" s="138" customFormat="1" ht="22.5" customHeight="1">
      <c r="A12" s="127" t="s">
        <v>147</v>
      </c>
      <c r="B12" s="128" t="s">
        <v>308</v>
      </c>
      <c r="C12" s="128" t="s">
        <v>157</v>
      </c>
      <c r="D12" s="141">
        <v>6840000</v>
      </c>
      <c r="E12" s="141"/>
      <c r="F12" s="144">
        <v>570000</v>
      </c>
      <c r="G12" s="141"/>
      <c r="H12" s="144">
        <f>570000*6</f>
        <v>3420000</v>
      </c>
      <c r="I12" s="143"/>
    </row>
    <row r="13" spans="1:9" s="138" customFormat="1" ht="22.5" customHeight="1">
      <c r="A13" s="127" t="s">
        <v>147</v>
      </c>
      <c r="B13" s="128" t="s">
        <v>309</v>
      </c>
      <c r="C13" s="128" t="s">
        <v>158</v>
      </c>
      <c r="D13" s="145">
        <v>3960000</v>
      </c>
      <c r="E13" s="141"/>
      <c r="F13" s="144">
        <v>330000</v>
      </c>
      <c r="G13" s="141"/>
      <c r="H13" s="144">
        <f>330000*6</f>
        <v>1980000</v>
      </c>
      <c r="I13" s="146"/>
    </row>
    <row r="14" spans="1:9" s="138" customFormat="1" ht="22.5" customHeight="1">
      <c r="A14" s="127" t="s">
        <v>147</v>
      </c>
      <c r="B14" s="128" t="s">
        <v>310</v>
      </c>
      <c r="C14" s="128" t="s">
        <v>159</v>
      </c>
      <c r="D14" s="145">
        <v>3960000</v>
      </c>
      <c r="E14" s="141"/>
      <c r="F14" s="144">
        <v>330000</v>
      </c>
      <c r="G14" s="141"/>
      <c r="H14" s="144">
        <f>330000*6</f>
        <v>1980000</v>
      </c>
      <c r="I14" s="146"/>
    </row>
    <row r="15" spans="1:9" s="138" customFormat="1" ht="22.5" customHeight="1">
      <c r="A15" s="127" t="s">
        <v>147</v>
      </c>
      <c r="B15" s="128" t="s">
        <v>311</v>
      </c>
      <c r="C15" s="128" t="s">
        <v>138</v>
      </c>
      <c r="D15" s="147">
        <v>17850000</v>
      </c>
      <c r="E15" s="141"/>
      <c r="F15" s="141"/>
      <c r="G15" s="141"/>
      <c r="H15" s="144">
        <f>1487500*6</f>
        <v>8925000</v>
      </c>
      <c r="I15" s="146"/>
    </row>
    <row r="16" spans="1:9" s="138" customFormat="1" ht="22.5" customHeight="1">
      <c r="A16" s="127" t="s">
        <v>22</v>
      </c>
      <c r="B16" s="128" t="s">
        <v>312</v>
      </c>
      <c r="C16" s="128" t="s">
        <v>216</v>
      </c>
      <c r="D16" s="147">
        <v>4179000</v>
      </c>
      <c r="E16" s="147"/>
      <c r="F16" s="144">
        <v>617000</v>
      </c>
      <c r="G16" s="141"/>
      <c r="H16" s="144">
        <f>617000*3</f>
        <v>1851000</v>
      </c>
      <c r="I16" s="146"/>
    </row>
    <row r="17" spans="1:9" s="138" customFormat="1" ht="22.5" customHeight="1">
      <c r="A17" s="127" t="s">
        <v>22</v>
      </c>
      <c r="B17" s="128" t="s">
        <v>313</v>
      </c>
      <c r="C17" s="128" t="s">
        <v>216</v>
      </c>
      <c r="D17" s="147">
        <v>4356000</v>
      </c>
      <c r="E17" s="147"/>
      <c r="F17" s="144">
        <v>363000</v>
      </c>
      <c r="G17" s="141"/>
      <c r="H17" s="144">
        <f>363000*6</f>
        <v>2178000</v>
      </c>
      <c r="I17" s="146"/>
    </row>
    <row r="18" spans="1:9" s="138" customFormat="1" ht="22.5" customHeight="1">
      <c r="A18" s="127" t="s">
        <v>22</v>
      </c>
      <c r="B18" s="128" t="s">
        <v>314</v>
      </c>
      <c r="C18" s="128" t="s">
        <v>179</v>
      </c>
      <c r="D18" s="147">
        <v>8580000</v>
      </c>
      <c r="E18" s="147"/>
      <c r="F18" s="141">
        <v>1430000</v>
      </c>
      <c r="G18" s="147"/>
      <c r="H18" s="144">
        <f>715000*6</f>
        <v>4290000</v>
      </c>
      <c r="I18" s="146"/>
    </row>
    <row r="19" spans="1:9" s="138" customFormat="1" ht="22.5" customHeight="1">
      <c r="A19" s="127" t="s">
        <v>199</v>
      </c>
      <c r="B19" s="128" t="s">
        <v>315</v>
      </c>
      <c r="C19" s="128" t="s">
        <v>316</v>
      </c>
      <c r="D19" s="147">
        <v>2239450</v>
      </c>
      <c r="E19" s="147"/>
      <c r="F19" s="144"/>
      <c r="G19" s="147">
        <v>2239450</v>
      </c>
      <c r="H19" s="147">
        <v>2239450</v>
      </c>
      <c r="I19" s="146"/>
    </row>
    <row r="20" spans="1:9" s="93" customFormat="1" ht="22.5" customHeight="1">
      <c r="A20" s="102"/>
      <c r="B20" s="104"/>
      <c r="C20" s="129" t="s">
        <v>49</v>
      </c>
      <c r="D20" s="106" t="s">
        <v>189</v>
      </c>
      <c r="E20" s="106" t="s">
        <v>190</v>
      </c>
      <c r="F20" s="110" t="s">
        <v>49</v>
      </c>
      <c r="G20" s="106"/>
      <c r="H20" s="106"/>
      <c r="I20" s="103"/>
    </row>
    <row r="21" spans="1:9" s="93" customFormat="1" ht="22.5" customHeight="1">
      <c r="A21" s="102"/>
      <c r="B21" s="104"/>
      <c r="C21" s="105"/>
      <c r="D21" s="106"/>
      <c r="E21" s="107"/>
      <c r="F21" s="107"/>
      <c r="G21" s="106"/>
      <c r="H21" s="106"/>
      <c r="I21" s="103"/>
    </row>
    <row r="22" spans="1:9" s="93" customFormat="1" ht="22.5" customHeight="1">
      <c r="A22" s="102"/>
      <c r="B22" s="104"/>
      <c r="C22" s="105"/>
      <c r="D22" s="106"/>
      <c r="E22" s="107"/>
      <c r="F22" s="107"/>
      <c r="G22" s="106"/>
      <c r="H22" s="106"/>
      <c r="I22" s="103"/>
    </row>
    <row r="23" spans="1:9" s="93" customFormat="1" ht="22.5" customHeight="1">
      <c r="A23" s="102"/>
      <c r="B23" s="104"/>
      <c r="C23" s="105"/>
      <c r="D23" s="106"/>
      <c r="E23" s="106"/>
      <c r="F23" s="107"/>
      <c r="G23" s="106"/>
      <c r="H23" s="106"/>
      <c r="I23" s="103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6" zoomScale="70" zoomScaleNormal="70" workbookViewId="0">
      <selection activeCell="I39" sqref="I38:I39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17" t="s">
        <v>20</v>
      </c>
      <c r="B1" s="217"/>
      <c r="C1" s="217"/>
      <c r="D1" s="217"/>
      <c r="E1" s="217"/>
    </row>
    <row r="2" spans="1:5" ht="26.25" thickBot="1">
      <c r="A2" s="36" t="s">
        <v>22</v>
      </c>
      <c r="B2" s="36"/>
      <c r="C2" s="1"/>
      <c r="D2" s="1"/>
      <c r="E2" s="37" t="s">
        <v>56</v>
      </c>
    </row>
    <row r="3" spans="1:5" ht="27" customHeight="1" thickTop="1">
      <c r="A3" s="220" t="s">
        <v>57</v>
      </c>
      <c r="B3" s="38" t="s">
        <v>58</v>
      </c>
      <c r="C3" s="223" t="s">
        <v>317</v>
      </c>
      <c r="D3" s="224"/>
      <c r="E3" s="225"/>
    </row>
    <row r="4" spans="1:5" ht="27" customHeight="1">
      <c r="A4" s="221"/>
      <c r="B4" s="39" t="s">
        <v>59</v>
      </c>
      <c r="C4" s="60">
        <v>2700000</v>
      </c>
      <c r="D4" s="52" t="s">
        <v>185</v>
      </c>
      <c r="E4" s="61" t="s">
        <v>318</v>
      </c>
    </row>
    <row r="5" spans="1:5" ht="27" customHeight="1">
      <c r="A5" s="221"/>
      <c r="B5" s="39" t="s">
        <v>60</v>
      </c>
      <c r="C5" s="53">
        <v>0.94</v>
      </c>
      <c r="D5" s="52" t="s">
        <v>34</v>
      </c>
      <c r="E5" s="61">
        <v>2554000</v>
      </c>
    </row>
    <row r="6" spans="1:5" ht="27" customHeight="1">
      <c r="A6" s="221"/>
      <c r="B6" s="39" t="s">
        <v>33</v>
      </c>
      <c r="C6" s="54" t="s">
        <v>319</v>
      </c>
      <c r="D6" s="52" t="s">
        <v>143</v>
      </c>
      <c r="E6" s="62" t="s">
        <v>320</v>
      </c>
    </row>
    <row r="7" spans="1:5" ht="27" customHeight="1">
      <c r="A7" s="221"/>
      <c r="B7" s="39" t="s">
        <v>61</v>
      </c>
      <c r="C7" s="124" t="s">
        <v>145</v>
      </c>
      <c r="D7" s="52" t="s">
        <v>62</v>
      </c>
      <c r="E7" s="62" t="s">
        <v>321</v>
      </c>
    </row>
    <row r="8" spans="1:5" ht="27" customHeight="1">
      <c r="A8" s="221"/>
      <c r="B8" s="39" t="s">
        <v>63</v>
      </c>
      <c r="C8" s="55" t="s">
        <v>322</v>
      </c>
      <c r="D8" s="52" t="s">
        <v>36</v>
      </c>
      <c r="E8" s="56" t="s">
        <v>323</v>
      </c>
    </row>
    <row r="9" spans="1:5" ht="27" customHeight="1" thickBot="1">
      <c r="A9" s="222"/>
      <c r="B9" s="40" t="s">
        <v>64</v>
      </c>
      <c r="C9" s="57" t="s">
        <v>214</v>
      </c>
      <c r="D9" s="58" t="s">
        <v>65</v>
      </c>
      <c r="E9" s="59" t="s">
        <v>324</v>
      </c>
    </row>
    <row r="10" spans="1:5" ht="27" customHeight="1" thickTop="1">
      <c r="A10" s="220" t="s">
        <v>144</v>
      </c>
      <c r="B10" s="38" t="s">
        <v>58</v>
      </c>
      <c r="C10" s="223" t="s">
        <v>325</v>
      </c>
      <c r="D10" s="224"/>
      <c r="E10" s="225"/>
    </row>
    <row r="11" spans="1:5" ht="27" customHeight="1">
      <c r="A11" s="221"/>
      <c r="B11" s="39" t="s">
        <v>59</v>
      </c>
      <c r="C11" s="60">
        <v>10000000</v>
      </c>
      <c r="D11" s="52" t="s">
        <v>185</v>
      </c>
      <c r="E11" s="61" t="s">
        <v>215</v>
      </c>
    </row>
    <row r="12" spans="1:5" ht="27" customHeight="1">
      <c r="A12" s="221"/>
      <c r="B12" s="39" t="s">
        <v>60</v>
      </c>
      <c r="C12" s="53">
        <v>0.95050000000000001</v>
      </c>
      <c r="D12" s="52" t="s">
        <v>34</v>
      </c>
      <c r="E12" s="61">
        <v>9500000</v>
      </c>
    </row>
    <row r="13" spans="1:5" ht="27" customHeight="1">
      <c r="A13" s="221"/>
      <c r="B13" s="39" t="s">
        <v>33</v>
      </c>
      <c r="C13" s="54" t="s">
        <v>328</v>
      </c>
      <c r="D13" s="52" t="s">
        <v>143</v>
      </c>
      <c r="E13" s="62" t="s">
        <v>329</v>
      </c>
    </row>
    <row r="14" spans="1:5" ht="27" customHeight="1">
      <c r="A14" s="221"/>
      <c r="B14" s="39" t="s">
        <v>61</v>
      </c>
      <c r="C14" s="55" t="s">
        <v>145</v>
      </c>
      <c r="D14" s="52" t="s">
        <v>62</v>
      </c>
      <c r="E14" s="62"/>
    </row>
    <row r="15" spans="1:5" ht="27" customHeight="1">
      <c r="A15" s="221"/>
      <c r="B15" s="39" t="s">
        <v>63</v>
      </c>
      <c r="C15" s="55" t="s">
        <v>191</v>
      </c>
      <c r="D15" s="52" t="s">
        <v>36</v>
      </c>
      <c r="E15" s="56" t="s">
        <v>327</v>
      </c>
    </row>
    <row r="16" spans="1:5" ht="27" customHeight="1" thickBot="1">
      <c r="A16" s="222"/>
      <c r="B16" s="40" t="s">
        <v>64</v>
      </c>
      <c r="C16" s="57" t="s">
        <v>178</v>
      </c>
      <c r="D16" s="58" t="s">
        <v>65</v>
      </c>
      <c r="E16" s="85" t="s">
        <v>326</v>
      </c>
    </row>
    <row r="17" spans="1:5" ht="27" customHeight="1" thickTop="1">
      <c r="A17" s="220" t="s">
        <v>57</v>
      </c>
      <c r="B17" s="38" t="s">
        <v>58</v>
      </c>
      <c r="C17" s="223" t="s">
        <v>330</v>
      </c>
      <c r="D17" s="224"/>
      <c r="E17" s="225"/>
    </row>
    <row r="18" spans="1:5" ht="27" customHeight="1">
      <c r="A18" s="221"/>
      <c r="B18" s="39" t="s">
        <v>59</v>
      </c>
      <c r="C18" s="60">
        <v>1580000</v>
      </c>
      <c r="D18" s="52" t="s">
        <v>185</v>
      </c>
      <c r="E18" s="61" t="s">
        <v>335</v>
      </c>
    </row>
    <row r="19" spans="1:5" ht="27" customHeight="1">
      <c r="A19" s="221"/>
      <c r="B19" s="39" t="s">
        <v>60</v>
      </c>
      <c r="C19" s="53">
        <v>0.93</v>
      </c>
      <c r="D19" s="52" t="s">
        <v>34</v>
      </c>
      <c r="E19" s="61">
        <v>1480000</v>
      </c>
    </row>
    <row r="20" spans="1:5" ht="27" customHeight="1">
      <c r="A20" s="221"/>
      <c r="B20" s="39" t="s">
        <v>33</v>
      </c>
      <c r="C20" s="54" t="s">
        <v>334</v>
      </c>
      <c r="D20" s="52" t="s">
        <v>143</v>
      </c>
      <c r="E20" s="62" t="s">
        <v>336</v>
      </c>
    </row>
    <row r="21" spans="1:5" ht="27" customHeight="1">
      <c r="A21" s="221"/>
      <c r="B21" s="39" t="s">
        <v>61</v>
      </c>
      <c r="C21" s="55" t="s">
        <v>145</v>
      </c>
      <c r="D21" s="52" t="s">
        <v>62</v>
      </c>
      <c r="E21" s="62" t="s">
        <v>337</v>
      </c>
    </row>
    <row r="22" spans="1:5" ht="27" customHeight="1">
      <c r="A22" s="221"/>
      <c r="B22" s="39" t="s">
        <v>63</v>
      </c>
      <c r="C22" s="55" t="s">
        <v>333</v>
      </c>
      <c r="D22" s="52" t="s">
        <v>36</v>
      </c>
      <c r="E22" s="56" t="s">
        <v>332</v>
      </c>
    </row>
    <row r="23" spans="1:5" ht="27" customHeight="1" thickBot="1">
      <c r="A23" s="222"/>
      <c r="B23" s="40" t="s">
        <v>64</v>
      </c>
      <c r="C23" s="57" t="s">
        <v>178</v>
      </c>
      <c r="D23" s="58" t="s">
        <v>65</v>
      </c>
      <c r="E23" s="111" t="s">
        <v>331</v>
      </c>
    </row>
    <row r="24" spans="1:5" ht="27" customHeight="1" thickTop="1">
      <c r="A24" s="220" t="s">
        <v>146</v>
      </c>
      <c r="B24" s="38" t="s">
        <v>58</v>
      </c>
      <c r="C24" s="223" t="s">
        <v>338</v>
      </c>
      <c r="D24" s="224"/>
      <c r="E24" s="225"/>
    </row>
    <row r="25" spans="1:5" ht="27" customHeight="1">
      <c r="A25" s="221"/>
      <c r="B25" s="39" t="s">
        <v>59</v>
      </c>
      <c r="C25" s="60">
        <v>5999000</v>
      </c>
      <c r="D25" s="52" t="s">
        <v>185</v>
      </c>
      <c r="E25" s="61" t="s">
        <v>354</v>
      </c>
    </row>
    <row r="26" spans="1:5" ht="27" customHeight="1">
      <c r="A26" s="221"/>
      <c r="B26" s="39" t="s">
        <v>60</v>
      </c>
      <c r="C26" s="53">
        <v>0.87760000000000005</v>
      </c>
      <c r="D26" s="52" t="s">
        <v>34</v>
      </c>
      <c r="E26" s="61">
        <v>5717050</v>
      </c>
    </row>
    <row r="27" spans="1:5" ht="27" customHeight="1">
      <c r="A27" s="221"/>
      <c r="B27" s="39" t="s">
        <v>33</v>
      </c>
      <c r="C27" s="54" t="s">
        <v>341</v>
      </c>
      <c r="D27" s="52" t="s">
        <v>143</v>
      </c>
      <c r="E27" s="62" t="s">
        <v>342</v>
      </c>
    </row>
    <row r="28" spans="1:5" ht="27" customHeight="1">
      <c r="A28" s="221"/>
      <c r="B28" s="39" t="s">
        <v>61</v>
      </c>
      <c r="C28" s="124" t="s">
        <v>145</v>
      </c>
      <c r="D28" s="52" t="s">
        <v>62</v>
      </c>
      <c r="E28" s="62" t="s">
        <v>343</v>
      </c>
    </row>
    <row r="29" spans="1:5" ht="27" customHeight="1">
      <c r="A29" s="221"/>
      <c r="B29" s="39" t="s">
        <v>63</v>
      </c>
      <c r="C29" s="55" t="s">
        <v>191</v>
      </c>
      <c r="D29" s="52" t="s">
        <v>36</v>
      </c>
      <c r="E29" s="56" t="s">
        <v>340</v>
      </c>
    </row>
    <row r="30" spans="1:5" ht="27" customHeight="1" thickBot="1">
      <c r="A30" s="222"/>
      <c r="B30" s="40" t="s">
        <v>64</v>
      </c>
      <c r="C30" s="125" t="s">
        <v>178</v>
      </c>
      <c r="D30" s="58" t="s">
        <v>65</v>
      </c>
      <c r="E30" s="111" t="s">
        <v>339</v>
      </c>
    </row>
    <row r="31" spans="1:5" ht="27" customHeight="1" thickTop="1">
      <c r="A31" s="220" t="s">
        <v>57</v>
      </c>
      <c r="B31" s="38" t="s">
        <v>58</v>
      </c>
      <c r="C31" s="223" t="s">
        <v>344</v>
      </c>
      <c r="D31" s="224"/>
      <c r="E31" s="225"/>
    </row>
    <row r="32" spans="1:5" ht="27" customHeight="1">
      <c r="A32" s="221"/>
      <c r="B32" s="39" t="s">
        <v>59</v>
      </c>
      <c r="C32" s="60">
        <v>13800000</v>
      </c>
      <c r="D32" s="52" t="s">
        <v>185</v>
      </c>
      <c r="E32" s="61" t="s">
        <v>355</v>
      </c>
    </row>
    <row r="33" spans="1:5" ht="27" customHeight="1">
      <c r="A33" s="221"/>
      <c r="B33" s="39" t="s">
        <v>60</v>
      </c>
      <c r="C33" s="53">
        <v>0.91</v>
      </c>
      <c r="D33" s="52" t="s">
        <v>34</v>
      </c>
      <c r="E33" s="61">
        <v>12600000</v>
      </c>
    </row>
    <row r="34" spans="1:5" ht="27" customHeight="1">
      <c r="A34" s="221"/>
      <c r="B34" s="39" t="s">
        <v>33</v>
      </c>
      <c r="C34" s="54" t="s">
        <v>347</v>
      </c>
      <c r="D34" s="52" t="s">
        <v>143</v>
      </c>
      <c r="E34" s="62" t="s">
        <v>348</v>
      </c>
    </row>
    <row r="35" spans="1:5" ht="27" customHeight="1">
      <c r="A35" s="221"/>
      <c r="B35" s="39" t="s">
        <v>61</v>
      </c>
      <c r="C35" s="124" t="s">
        <v>145</v>
      </c>
      <c r="D35" s="52" t="s">
        <v>62</v>
      </c>
      <c r="E35" s="62" t="s">
        <v>349</v>
      </c>
    </row>
    <row r="36" spans="1:5" ht="27" customHeight="1">
      <c r="A36" s="221"/>
      <c r="B36" s="39" t="s">
        <v>63</v>
      </c>
      <c r="C36" s="124" t="s">
        <v>322</v>
      </c>
      <c r="D36" s="52" t="s">
        <v>36</v>
      </c>
      <c r="E36" s="56" t="s">
        <v>346</v>
      </c>
    </row>
    <row r="37" spans="1:5" ht="27" customHeight="1" thickBot="1">
      <c r="A37" s="222"/>
      <c r="B37" s="40" t="s">
        <v>64</v>
      </c>
      <c r="C37" s="125" t="s">
        <v>178</v>
      </c>
      <c r="D37" s="58" t="s">
        <v>65</v>
      </c>
      <c r="E37" s="111" t="s">
        <v>345</v>
      </c>
    </row>
    <row r="38" spans="1:5" ht="27" customHeight="1" thickTop="1">
      <c r="A38" s="220" t="s">
        <v>57</v>
      </c>
      <c r="B38" s="38" t="s">
        <v>58</v>
      </c>
      <c r="C38" s="223" t="s">
        <v>356</v>
      </c>
      <c r="D38" s="224"/>
      <c r="E38" s="225"/>
    </row>
    <row r="39" spans="1:5" ht="27" customHeight="1">
      <c r="A39" s="221"/>
      <c r="B39" s="39" t="s">
        <v>59</v>
      </c>
      <c r="C39" s="60">
        <v>500000</v>
      </c>
      <c r="D39" s="52" t="s">
        <v>185</v>
      </c>
      <c r="E39" s="61" t="s">
        <v>355</v>
      </c>
    </row>
    <row r="40" spans="1:5" ht="27" customHeight="1">
      <c r="A40" s="221"/>
      <c r="B40" s="39" t="s">
        <v>60</v>
      </c>
      <c r="C40" s="53">
        <v>1</v>
      </c>
      <c r="D40" s="52" t="s">
        <v>34</v>
      </c>
      <c r="E40" s="61">
        <v>500000</v>
      </c>
    </row>
    <row r="41" spans="1:5" ht="27" customHeight="1">
      <c r="A41" s="221"/>
      <c r="B41" s="39" t="s">
        <v>33</v>
      </c>
      <c r="C41" s="54" t="s">
        <v>347</v>
      </c>
      <c r="D41" s="52" t="s">
        <v>143</v>
      </c>
      <c r="E41" s="62" t="s">
        <v>350</v>
      </c>
    </row>
    <row r="42" spans="1:5" ht="27" customHeight="1">
      <c r="A42" s="221"/>
      <c r="B42" s="39" t="s">
        <v>61</v>
      </c>
      <c r="C42" s="124" t="s">
        <v>145</v>
      </c>
      <c r="D42" s="52" t="s">
        <v>62</v>
      </c>
      <c r="E42" s="62" t="s">
        <v>351</v>
      </c>
    </row>
    <row r="43" spans="1:5" ht="27" customHeight="1">
      <c r="A43" s="221"/>
      <c r="B43" s="39" t="s">
        <v>63</v>
      </c>
      <c r="C43" s="124" t="s">
        <v>191</v>
      </c>
      <c r="D43" s="52" t="s">
        <v>36</v>
      </c>
      <c r="E43" s="56" t="s">
        <v>352</v>
      </c>
    </row>
    <row r="44" spans="1:5" ht="27" customHeight="1" thickBot="1">
      <c r="A44" s="222"/>
      <c r="B44" s="40" t="s">
        <v>64</v>
      </c>
      <c r="C44" s="125" t="s">
        <v>178</v>
      </c>
      <c r="D44" s="58" t="s">
        <v>65</v>
      </c>
      <c r="E44" s="111" t="s">
        <v>353</v>
      </c>
    </row>
    <row r="45" spans="1:5" ht="14.25" thickTop="1"/>
  </sheetData>
  <mergeCells count="13">
    <mergeCell ref="A1:E1"/>
    <mergeCell ref="A3:A9"/>
    <mergeCell ref="C3:E3"/>
    <mergeCell ref="A10:A16"/>
    <mergeCell ref="C10:E10"/>
    <mergeCell ref="A31:A37"/>
    <mergeCell ref="C31:E31"/>
    <mergeCell ref="A38:A44"/>
    <mergeCell ref="C38:E38"/>
    <mergeCell ref="A17:A23"/>
    <mergeCell ref="C17:E17"/>
    <mergeCell ref="A24:A30"/>
    <mergeCell ref="C24:E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70" zoomScaleNormal="70" workbookViewId="0">
      <selection activeCell="J56" sqref="J56"/>
    </sheetView>
  </sheetViews>
  <sheetFormatPr defaultRowHeight="13.5"/>
  <cols>
    <col min="1" max="1" width="17.109375" style="6" customWidth="1"/>
    <col min="2" max="2" width="20.44140625" style="20" customWidth="1"/>
    <col min="3" max="3" width="18.33203125" style="20" customWidth="1"/>
    <col min="4" max="4" width="15.5546875" style="20" customWidth="1"/>
    <col min="5" max="6" width="15.5546875" style="6" customWidth="1"/>
  </cols>
  <sheetData>
    <row r="1" spans="1:6" ht="49.5" customHeight="1">
      <c r="A1" s="217" t="s">
        <v>21</v>
      </c>
      <c r="B1" s="217"/>
      <c r="C1" s="217"/>
      <c r="D1" s="217"/>
      <c r="E1" s="217"/>
      <c r="F1" s="217"/>
    </row>
    <row r="2" spans="1:6" ht="26.25" thickBot="1">
      <c r="A2" s="7" t="s">
        <v>31</v>
      </c>
      <c r="B2" s="18"/>
      <c r="C2" s="19"/>
      <c r="D2" s="19"/>
      <c r="E2" s="1"/>
      <c r="F2" s="32" t="s">
        <v>55</v>
      </c>
    </row>
    <row r="3" spans="1:6" ht="29.25" customHeight="1" thickTop="1">
      <c r="A3" s="25" t="s">
        <v>32</v>
      </c>
      <c r="B3" s="236" t="s">
        <v>357</v>
      </c>
      <c r="C3" s="236"/>
      <c r="D3" s="236"/>
      <c r="E3" s="236"/>
      <c r="F3" s="237"/>
    </row>
    <row r="4" spans="1:6" ht="29.25" customHeight="1">
      <c r="A4" s="228" t="s">
        <v>40</v>
      </c>
      <c r="B4" s="229" t="s">
        <v>33</v>
      </c>
      <c r="C4" s="238" t="s">
        <v>126</v>
      </c>
      <c r="D4" s="28" t="s">
        <v>41</v>
      </c>
      <c r="E4" s="28" t="s">
        <v>34</v>
      </c>
      <c r="F4" s="31" t="s">
        <v>45</v>
      </c>
    </row>
    <row r="5" spans="1:6" ht="29.25" customHeight="1">
      <c r="A5" s="228"/>
      <c r="B5" s="229"/>
      <c r="C5" s="239"/>
      <c r="D5" s="29" t="s">
        <v>42</v>
      </c>
      <c r="E5" s="29" t="s">
        <v>35</v>
      </c>
      <c r="F5" s="30" t="s">
        <v>43</v>
      </c>
    </row>
    <row r="6" spans="1:6" ht="29.25" customHeight="1">
      <c r="A6" s="228"/>
      <c r="B6" s="240" t="s">
        <v>319</v>
      </c>
      <c r="C6" s="241" t="s">
        <v>358</v>
      </c>
      <c r="D6" s="251">
        <v>2700000</v>
      </c>
      <c r="E6" s="251">
        <v>2554000</v>
      </c>
      <c r="F6" s="244">
        <f>E6/D6</f>
        <v>0.94592592592592595</v>
      </c>
    </row>
    <row r="7" spans="1:6" ht="29.25" customHeight="1">
      <c r="A7" s="228"/>
      <c r="B7" s="240"/>
      <c r="C7" s="242"/>
      <c r="D7" s="252"/>
      <c r="E7" s="252"/>
      <c r="F7" s="244"/>
    </row>
    <row r="8" spans="1:6" ht="29.25" customHeight="1">
      <c r="A8" s="228" t="s">
        <v>36</v>
      </c>
      <c r="B8" s="75" t="s">
        <v>37</v>
      </c>
      <c r="C8" s="75" t="s">
        <v>48</v>
      </c>
      <c r="D8" s="229" t="s">
        <v>38</v>
      </c>
      <c r="E8" s="229"/>
      <c r="F8" s="230"/>
    </row>
    <row r="9" spans="1:6" ht="29.25" customHeight="1">
      <c r="A9" s="247"/>
      <c r="B9" s="76" t="s">
        <v>323</v>
      </c>
      <c r="C9" s="76" t="s">
        <v>359</v>
      </c>
      <c r="D9" s="248" t="s">
        <v>324</v>
      </c>
      <c r="E9" s="249"/>
      <c r="F9" s="250"/>
    </row>
    <row r="10" spans="1:6" ht="29.25" customHeight="1">
      <c r="A10" s="26" t="s">
        <v>46</v>
      </c>
      <c r="B10" s="233" t="s">
        <v>176</v>
      </c>
      <c r="C10" s="233"/>
      <c r="D10" s="234"/>
      <c r="E10" s="234"/>
      <c r="F10" s="235"/>
    </row>
    <row r="11" spans="1:6" ht="29.25" customHeight="1">
      <c r="A11" s="26" t="s">
        <v>44</v>
      </c>
      <c r="B11" s="234" t="s">
        <v>192</v>
      </c>
      <c r="C11" s="234"/>
      <c r="D11" s="234"/>
      <c r="E11" s="234"/>
      <c r="F11" s="235"/>
    </row>
    <row r="12" spans="1:6" ht="29.25" customHeight="1" thickBot="1">
      <c r="A12" s="27" t="s">
        <v>39</v>
      </c>
      <c r="B12" s="226"/>
      <c r="C12" s="226"/>
      <c r="D12" s="226"/>
      <c r="E12" s="226"/>
      <c r="F12" s="227"/>
    </row>
    <row r="13" spans="1:6" ht="29.25" customHeight="1" thickTop="1">
      <c r="A13" s="25" t="s">
        <v>32</v>
      </c>
      <c r="B13" s="236" t="s">
        <v>360</v>
      </c>
      <c r="C13" s="236"/>
      <c r="D13" s="236"/>
      <c r="E13" s="236"/>
      <c r="F13" s="237"/>
    </row>
    <row r="14" spans="1:6" ht="29.25" customHeight="1">
      <c r="A14" s="228" t="s">
        <v>40</v>
      </c>
      <c r="B14" s="229" t="s">
        <v>33</v>
      </c>
      <c r="C14" s="238" t="s">
        <v>126</v>
      </c>
      <c r="D14" s="28" t="s">
        <v>41</v>
      </c>
      <c r="E14" s="28" t="s">
        <v>34</v>
      </c>
      <c r="F14" s="31" t="s">
        <v>45</v>
      </c>
    </row>
    <row r="15" spans="1:6" ht="29.25" customHeight="1">
      <c r="A15" s="228"/>
      <c r="B15" s="229"/>
      <c r="C15" s="239"/>
      <c r="D15" s="29" t="s">
        <v>42</v>
      </c>
      <c r="E15" s="29" t="s">
        <v>35</v>
      </c>
      <c r="F15" s="30" t="s">
        <v>43</v>
      </c>
    </row>
    <row r="16" spans="1:6" ht="29.25" customHeight="1">
      <c r="A16" s="228"/>
      <c r="B16" s="240" t="s">
        <v>361</v>
      </c>
      <c r="C16" s="241" t="s">
        <v>364</v>
      </c>
      <c r="D16" s="243">
        <v>10000000</v>
      </c>
      <c r="E16" s="243">
        <v>9500000</v>
      </c>
      <c r="F16" s="244">
        <f>E16/D16</f>
        <v>0.95</v>
      </c>
    </row>
    <row r="17" spans="1:6" ht="29.25" customHeight="1">
      <c r="A17" s="228"/>
      <c r="B17" s="240"/>
      <c r="C17" s="242"/>
      <c r="D17" s="243"/>
      <c r="E17" s="243"/>
      <c r="F17" s="244"/>
    </row>
    <row r="18" spans="1:6" ht="29.25" customHeight="1">
      <c r="A18" s="228" t="s">
        <v>36</v>
      </c>
      <c r="B18" s="28" t="s">
        <v>37</v>
      </c>
      <c r="C18" s="28" t="s">
        <v>48</v>
      </c>
      <c r="D18" s="229" t="s">
        <v>38</v>
      </c>
      <c r="E18" s="229"/>
      <c r="F18" s="230"/>
    </row>
    <row r="19" spans="1:6" ht="29.25" customHeight="1">
      <c r="A19" s="228"/>
      <c r="B19" s="22" t="s">
        <v>362</v>
      </c>
      <c r="C19" s="22" t="s">
        <v>363</v>
      </c>
      <c r="D19" s="245" t="s">
        <v>326</v>
      </c>
      <c r="E19" s="245"/>
      <c r="F19" s="246"/>
    </row>
    <row r="20" spans="1:6" ht="29.25" customHeight="1">
      <c r="A20" s="26" t="s">
        <v>46</v>
      </c>
      <c r="B20" s="233" t="s">
        <v>176</v>
      </c>
      <c r="C20" s="233"/>
      <c r="D20" s="234"/>
      <c r="E20" s="234"/>
      <c r="F20" s="235"/>
    </row>
    <row r="21" spans="1:6" ht="29.25" customHeight="1">
      <c r="A21" s="26" t="s">
        <v>44</v>
      </c>
      <c r="B21" s="234" t="s">
        <v>47</v>
      </c>
      <c r="C21" s="234"/>
      <c r="D21" s="234"/>
      <c r="E21" s="234"/>
      <c r="F21" s="235"/>
    </row>
    <row r="22" spans="1:6" ht="29.25" customHeight="1" thickBot="1">
      <c r="A22" s="27" t="s">
        <v>39</v>
      </c>
      <c r="B22" s="226"/>
      <c r="C22" s="226"/>
      <c r="D22" s="226"/>
      <c r="E22" s="226"/>
      <c r="F22" s="227"/>
    </row>
    <row r="23" spans="1:6" s="195" customFormat="1" ht="29.25" customHeight="1" thickTop="1">
      <c r="A23" s="25" t="s">
        <v>32</v>
      </c>
      <c r="B23" s="236" t="s">
        <v>365</v>
      </c>
      <c r="C23" s="236"/>
      <c r="D23" s="236"/>
      <c r="E23" s="236"/>
      <c r="F23" s="237"/>
    </row>
    <row r="24" spans="1:6" s="195" customFormat="1" ht="29.25" customHeight="1">
      <c r="A24" s="228" t="s">
        <v>40</v>
      </c>
      <c r="B24" s="229" t="s">
        <v>33</v>
      </c>
      <c r="C24" s="238" t="s">
        <v>126</v>
      </c>
      <c r="D24" s="202" t="s">
        <v>41</v>
      </c>
      <c r="E24" s="202" t="s">
        <v>34</v>
      </c>
      <c r="F24" s="203" t="s">
        <v>45</v>
      </c>
    </row>
    <row r="25" spans="1:6" s="195" customFormat="1" ht="29.25" customHeight="1">
      <c r="A25" s="228"/>
      <c r="B25" s="229"/>
      <c r="C25" s="239"/>
      <c r="D25" s="29" t="s">
        <v>42</v>
      </c>
      <c r="E25" s="29" t="s">
        <v>35</v>
      </c>
      <c r="F25" s="30" t="s">
        <v>43</v>
      </c>
    </row>
    <row r="26" spans="1:6" s="195" customFormat="1" ht="29.25" customHeight="1">
      <c r="A26" s="228"/>
      <c r="B26" s="240" t="s">
        <v>366</v>
      </c>
      <c r="C26" s="241" t="s">
        <v>368</v>
      </c>
      <c r="D26" s="243">
        <v>1580000</v>
      </c>
      <c r="E26" s="243">
        <v>1480000</v>
      </c>
      <c r="F26" s="244">
        <f>E26/D26</f>
        <v>0.93670886075949367</v>
      </c>
    </row>
    <row r="27" spans="1:6" s="195" customFormat="1" ht="29.25" customHeight="1">
      <c r="A27" s="228"/>
      <c r="B27" s="240"/>
      <c r="C27" s="242"/>
      <c r="D27" s="243"/>
      <c r="E27" s="243"/>
      <c r="F27" s="244"/>
    </row>
    <row r="28" spans="1:6" s="195" customFormat="1" ht="29.25" customHeight="1">
      <c r="A28" s="228" t="s">
        <v>36</v>
      </c>
      <c r="B28" s="202" t="s">
        <v>37</v>
      </c>
      <c r="C28" s="202" t="s">
        <v>48</v>
      </c>
      <c r="D28" s="229" t="s">
        <v>38</v>
      </c>
      <c r="E28" s="229"/>
      <c r="F28" s="230"/>
    </row>
    <row r="29" spans="1:6" s="195" customFormat="1" ht="29.25" customHeight="1">
      <c r="A29" s="228"/>
      <c r="B29" s="22" t="s">
        <v>332</v>
      </c>
      <c r="C29" s="22" t="s">
        <v>367</v>
      </c>
      <c r="D29" s="231" t="s">
        <v>331</v>
      </c>
      <c r="E29" s="231"/>
      <c r="F29" s="232"/>
    </row>
    <row r="30" spans="1:6" s="195" customFormat="1" ht="29.25" customHeight="1">
      <c r="A30" s="201" t="s">
        <v>46</v>
      </c>
      <c r="B30" s="233" t="s">
        <v>176</v>
      </c>
      <c r="C30" s="233"/>
      <c r="D30" s="234"/>
      <c r="E30" s="234"/>
      <c r="F30" s="235"/>
    </row>
    <row r="31" spans="1:6" s="195" customFormat="1" ht="29.25" customHeight="1">
      <c r="A31" s="201" t="s">
        <v>44</v>
      </c>
      <c r="B31" s="234" t="s">
        <v>47</v>
      </c>
      <c r="C31" s="234"/>
      <c r="D31" s="234"/>
      <c r="E31" s="234"/>
      <c r="F31" s="235"/>
    </row>
    <row r="32" spans="1:6" s="195" customFormat="1" ht="29.25" customHeight="1" thickBot="1">
      <c r="A32" s="27" t="s">
        <v>39</v>
      </c>
      <c r="B32" s="226"/>
      <c r="C32" s="226"/>
      <c r="D32" s="226"/>
      <c r="E32" s="226"/>
      <c r="F32" s="227"/>
    </row>
    <row r="33" spans="1:6" s="195" customFormat="1" ht="29.25" customHeight="1" thickTop="1">
      <c r="A33" s="25" t="s">
        <v>32</v>
      </c>
      <c r="B33" s="236" t="s">
        <v>338</v>
      </c>
      <c r="C33" s="236"/>
      <c r="D33" s="236"/>
      <c r="E33" s="236"/>
      <c r="F33" s="237"/>
    </row>
    <row r="34" spans="1:6" s="195" customFormat="1" ht="29.25" customHeight="1">
      <c r="A34" s="228" t="s">
        <v>40</v>
      </c>
      <c r="B34" s="229" t="s">
        <v>33</v>
      </c>
      <c r="C34" s="238" t="s">
        <v>126</v>
      </c>
      <c r="D34" s="202" t="s">
        <v>41</v>
      </c>
      <c r="E34" s="202" t="s">
        <v>34</v>
      </c>
      <c r="F34" s="203" t="s">
        <v>45</v>
      </c>
    </row>
    <row r="35" spans="1:6" s="195" customFormat="1" ht="29.25" customHeight="1">
      <c r="A35" s="228"/>
      <c r="B35" s="229"/>
      <c r="C35" s="239"/>
      <c r="D35" s="29" t="s">
        <v>42</v>
      </c>
      <c r="E35" s="29" t="s">
        <v>35</v>
      </c>
      <c r="F35" s="30" t="s">
        <v>43</v>
      </c>
    </row>
    <row r="36" spans="1:6" s="195" customFormat="1" ht="29.25" customHeight="1">
      <c r="A36" s="228"/>
      <c r="B36" s="240" t="s">
        <v>369</v>
      </c>
      <c r="C36" s="241" t="s">
        <v>371</v>
      </c>
      <c r="D36" s="243">
        <v>5999000</v>
      </c>
      <c r="E36" s="243">
        <v>5717050</v>
      </c>
      <c r="F36" s="244">
        <f>E36/D36</f>
        <v>0.95300050008334725</v>
      </c>
    </row>
    <row r="37" spans="1:6" s="195" customFormat="1" ht="29.25" customHeight="1">
      <c r="A37" s="228"/>
      <c r="B37" s="240"/>
      <c r="C37" s="242"/>
      <c r="D37" s="243"/>
      <c r="E37" s="243"/>
      <c r="F37" s="244"/>
    </row>
    <row r="38" spans="1:6" s="195" customFormat="1" ht="29.25" customHeight="1">
      <c r="A38" s="228" t="s">
        <v>36</v>
      </c>
      <c r="B38" s="202" t="s">
        <v>37</v>
      </c>
      <c r="C38" s="202" t="s">
        <v>48</v>
      </c>
      <c r="D38" s="229" t="s">
        <v>38</v>
      </c>
      <c r="E38" s="229"/>
      <c r="F38" s="230"/>
    </row>
    <row r="39" spans="1:6" s="195" customFormat="1" ht="29.25" customHeight="1">
      <c r="A39" s="228"/>
      <c r="B39" s="22" t="s">
        <v>340</v>
      </c>
      <c r="C39" s="22" t="s">
        <v>372</v>
      </c>
      <c r="D39" s="231" t="s">
        <v>370</v>
      </c>
      <c r="E39" s="231"/>
      <c r="F39" s="232"/>
    </row>
    <row r="40" spans="1:6" s="195" customFormat="1" ht="29.25" customHeight="1">
      <c r="A40" s="201" t="s">
        <v>46</v>
      </c>
      <c r="B40" s="233" t="s">
        <v>176</v>
      </c>
      <c r="C40" s="233"/>
      <c r="D40" s="234"/>
      <c r="E40" s="234"/>
      <c r="F40" s="235"/>
    </row>
    <row r="41" spans="1:6" s="195" customFormat="1" ht="29.25" customHeight="1">
      <c r="A41" s="201" t="s">
        <v>44</v>
      </c>
      <c r="B41" s="234" t="s">
        <v>47</v>
      </c>
      <c r="C41" s="234"/>
      <c r="D41" s="234"/>
      <c r="E41" s="234"/>
      <c r="F41" s="235"/>
    </row>
    <row r="42" spans="1:6" s="195" customFormat="1" ht="29.25" customHeight="1" thickBot="1">
      <c r="A42" s="27" t="s">
        <v>39</v>
      </c>
      <c r="B42" s="226"/>
      <c r="C42" s="226"/>
      <c r="D42" s="226"/>
      <c r="E42" s="226"/>
      <c r="F42" s="227"/>
    </row>
    <row r="43" spans="1:6" s="195" customFormat="1" ht="29.25" customHeight="1" thickTop="1">
      <c r="A43" s="25" t="s">
        <v>32</v>
      </c>
      <c r="B43" s="236" t="s">
        <v>373</v>
      </c>
      <c r="C43" s="236"/>
      <c r="D43" s="236"/>
      <c r="E43" s="236"/>
      <c r="F43" s="237"/>
    </row>
    <row r="44" spans="1:6" s="195" customFormat="1" ht="29.25" customHeight="1">
      <c r="A44" s="228" t="s">
        <v>40</v>
      </c>
      <c r="B44" s="229" t="s">
        <v>33</v>
      </c>
      <c r="C44" s="238" t="s">
        <v>126</v>
      </c>
      <c r="D44" s="202" t="s">
        <v>41</v>
      </c>
      <c r="E44" s="202" t="s">
        <v>34</v>
      </c>
      <c r="F44" s="203" t="s">
        <v>45</v>
      </c>
    </row>
    <row r="45" spans="1:6" s="195" customFormat="1" ht="29.25" customHeight="1">
      <c r="A45" s="228"/>
      <c r="B45" s="229"/>
      <c r="C45" s="239"/>
      <c r="D45" s="29" t="s">
        <v>42</v>
      </c>
      <c r="E45" s="29" t="s">
        <v>35</v>
      </c>
      <c r="F45" s="30" t="s">
        <v>43</v>
      </c>
    </row>
    <row r="46" spans="1:6" s="195" customFormat="1" ht="29.25" customHeight="1">
      <c r="A46" s="228"/>
      <c r="B46" s="240" t="s">
        <v>374</v>
      </c>
      <c r="C46" s="241" t="s">
        <v>378</v>
      </c>
      <c r="D46" s="243">
        <v>13800000</v>
      </c>
      <c r="E46" s="243">
        <v>12600000</v>
      </c>
      <c r="F46" s="244">
        <f>E46/D46</f>
        <v>0.91304347826086951</v>
      </c>
    </row>
    <row r="47" spans="1:6" s="195" customFormat="1" ht="29.25" customHeight="1">
      <c r="A47" s="228"/>
      <c r="B47" s="240"/>
      <c r="C47" s="242"/>
      <c r="D47" s="243"/>
      <c r="E47" s="243"/>
      <c r="F47" s="244"/>
    </row>
    <row r="48" spans="1:6" s="195" customFormat="1" ht="29.25" customHeight="1">
      <c r="A48" s="228" t="s">
        <v>36</v>
      </c>
      <c r="B48" s="202" t="s">
        <v>37</v>
      </c>
      <c r="C48" s="202" t="s">
        <v>48</v>
      </c>
      <c r="D48" s="229" t="s">
        <v>38</v>
      </c>
      <c r="E48" s="229"/>
      <c r="F48" s="230"/>
    </row>
    <row r="49" spans="1:6" s="195" customFormat="1" ht="29.25" customHeight="1">
      <c r="A49" s="228"/>
      <c r="B49" s="22" t="s">
        <v>376</v>
      </c>
      <c r="C49" s="22" t="s">
        <v>377</v>
      </c>
      <c r="D49" s="231" t="s">
        <v>375</v>
      </c>
      <c r="E49" s="231"/>
      <c r="F49" s="232"/>
    </row>
    <row r="50" spans="1:6" s="195" customFormat="1" ht="29.25" customHeight="1">
      <c r="A50" s="201" t="s">
        <v>46</v>
      </c>
      <c r="B50" s="233" t="s">
        <v>176</v>
      </c>
      <c r="C50" s="233"/>
      <c r="D50" s="234"/>
      <c r="E50" s="234"/>
      <c r="F50" s="235"/>
    </row>
    <row r="51" spans="1:6" s="195" customFormat="1" ht="29.25" customHeight="1">
      <c r="A51" s="201" t="s">
        <v>44</v>
      </c>
      <c r="B51" s="234" t="s">
        <v>47</v>
      </c>
      <c r="C51" s="234"/>
      <c r="D51" s="234"/>
      <c r="E51" s="234"/>
      <c r="F51" s="235"/>
    </row>
    <row r="52" spans="1:6" s="195" customFormat="1" ht="29.25" customHeight="1" thickBot="1">
      <c r="A52" s="27" t="s">
        <v>39</v>
      </c>
      <c r="B52" s="226"/>
      <c r="C52" s="226"/>
      <c r="D52" s="226"/>
      <c r="E52" s="226"/>
      <c r="F52" s="227"/>
    </row>
    <row r="53" spans="1:6" s="195" customFormat="1" ht="29.25" customHeight="1" thickTop="1">
      <c r="A53" s="25" t="s">
        <v>32</v>
      </c>
      <c r="B53" s="236" t="s">
        <v>379</v>
      </c>
      <c r="C53" s="236"/>
      <c r="D53" s="236"/>
      <c r="E53" s="236"/>
      <c r="F53" s="237"/>
    </row>
    <row r="54" spans="1:6" s="195" customFormat="1" ht="29.25" customHeight="1">
      <c r="A54" s="228" t="s">
        <v>40</v>
      </c>
      <c r="B54" s="229" t="s">
        <v>33</v>
      </c>
      <c r="C54" s="238" t="s">
        <v>126</v>
      </c>
      <c r="D54" s="202" t="s">
        <v>41</v>
      </c>
      <c r="E54" s="202" t="s">
        <v>34</v>
      </c>
      <c r="F54" s="203" t="s">
        <v>45</v>
      </c>
    </row>
    <row r="55" spans="1:6" s="195" customFormat="1" ht="29.25" customHeight="1">
      <c r="A55" s="228"/>
      <c r="B55" s="229"/>
      <c r="C55" s="239"/>
      <c r="D55" s="29" t="s">
        <v>42</v>
      </c>
      <c r="E55" s="29" t="s">
        <v>35</v>
      </c>
      <c r="F55" s="30" t="s">
        <v>43</v>
      </c>
    </row>
    <row r="56" spans="1:6" s="195" customFormat="1" ht="29.25" customHeight="1">
      <c r="A56" s="228"/>
      <c r="B56" s="240" t="s">
        <v>347</v>
      </c>
      <c r="C56" s="241" t="s">
        <v>383</v>
      </c>
      <c r="D56" s="243">
        <v>500000</v>
      </c>
      <c r="E56" s="243">
        <v>500000</v>
      </c>
      <c r="F56" s="244">
        <f>E56/D56</f>
        <v>1</v>
      </c>
    </row>
    <row r="57" spans="1:6" s="195" customFormat="1" ht="29.25" customHeight="1">
      <c r="A57" s="228"/>
      <c r="B57" s="240"/>
      <c r="C57" s="242"/>
      <c r="D57" s="243"/>
      <c r="E57" s="243"/>
      <c r="F57" s="244"/>
    </row>
    <row r="58" spans="1:6" s="195" customFormat="1" ht="29.25" customHeight="1">
      <c r="A58" s="228" t="s">
        <v>36</v>
      </c>
      <c r="B58" s="202" t="s">
        <v>37</v>
      </c>
      <c r="C58" s="202" t="s">
        <v>48</v>
      </c>
      <c r="D58" s="229" t="s">
        <v>38</v>
      </c>
      <c r="E58" s="229"/>
      <c r="F58" s="230"/>
    </row>
    <row r="59" spans="1:6" s="195" customFormat="1" ht="29.25" customHeight="1">
      <c r="A59" s="228"/>
      <c r="B59" s="22" t="s">
        <v>380</v>
      </c>
      <c r="C59" s="22" t="s">
        <v>381</v>
      </c>
      <c r="D59" s="231" t="s">
        <v>382</v>
      </c>
      <c r="E59" s="231"/>
      <c r="F59" s="232"/>
    </row>
    <row r="60" spans="1:6" s="195" customFormat="1" ht="29.25" customHeight="1">
      <c r="A60" s="201" t="s">
        <v>46</v>
      </c>
      <c r="B60" s="233" t="s">
        <v>176</v>
      </c>
      <c r="C60" s="233"/>
      <c r="D60" s="234"/>
      <c r="E60" s="234"/>
      <c r="F60" s="235"/>
    </row>
    <row r="61" spans="1:6" s="195" customFormat="1" ht="29.25" customHeight="1">
      <c r="A61" s="201" t="s">
        <v>44</v>
      </c>
      <c r="B61" s="234" t="s">
        <v>47</v>
      </c>
      <c r="C61" s="234"/>
      <c r="D61" s="234"/>
      <c r="E61" s="234"/>
      <c r="F61" s="235"/>
    </row>
    <row r="62" spans="1:6" s="195" customFormat="1" ht="29.25" customHeight="1" thickBot="1">
      <c r="A62" s="27" t="s">
        <v>39</v>
      </c>
      <c r="B62" s="226"/>
      <c r="C62" s="226"/>
      <c r="D62" s="226"/>
      <c r="E62" s="226"/>
      <c r="F62" s="227"/>
    </row>
    <row r="63" spans="1:6" ht="14.25" thickTop="1"/>
  </sheetData>
  <mergeCells count="91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2018-09-11T07:14:50Z</dcterms:modified>
</cp:coreProperties>
</file>