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H21" i="6" l="1"/>
  <c r="H22" i="6"/>
  <c r="F21" i="6"/>
  <c r="F22" i="6"/>
  <c r="F23" i="6"/>
  <c r="H23" i="6" s="1"/>
  <c r="F17" i="6" l="1"/>
  <c r="H17" i="6" s="1"/>
  <c r="H20" i="6"/>
  <c r="H18" i="6"/>
  <c r="F19" i="6"/>
  <c r="H19" i="6" s="1"/>
  <c r="F20" i="6"/>
  <c r="F24" i="6"/>
  <c r="H24" i="6" s="1"/>
  <c r="H16" i="6" l="1"/>
  <c r="F15" i="6" l="1"/>
  <c r="H15" i="6" s="1"/>
  <c r="F9" i="6" l="1"/>
  <c r="H9" i="6" s="1"/>
  <c r="F10" i="6" l="1"/>
  <c r="F12" i="6" l="1"/>
  <c r="F6" i="6"/>
  <c r="H6" i="6" s="1"/>
  <c r="H14" i="6" l="1"/>
  <c r="E5" i="8" l="1"/>
  <c r="F8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F11" i="6" l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3" i="6" l="1"/>
  <c r="H10" i="6" l="1"/>
  <c r="F6" i="9" l="1"/>
  <c r="H5" i="6" l="1"/>
  <c r="F7" i="6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<sst xmlns="http://schemas.openxmlformats.org/spreadsheetml/2006/main" count="1288" uniqueCount="376">
  <si>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</si>
  <si>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</si>
  <si>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</si>
  <si>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</si>
  <si>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</si>
  <si>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</si>
  <si>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</si>
  <si>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</si>
  <si>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</si>
  <si>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</si>
  <si>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</si>
  <si>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</si>
  <si>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</si>
  <si>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</si>
  <si>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</si>
  <si>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</si>
  <si>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</si>
  <si>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</si>
  <si>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</si>
  <si>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</si>
  <si>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</si>
  <si>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</si>
  <si>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</si>
  <si>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</si>
  <si>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</si>
  <si>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</si>
  <si>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</si>
  <si>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</si>
  <si>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</si>
  <si>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</si>
  <si>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</si>
  <si>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</si>
  <si>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</si>
  <si>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</si>
  <si>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</si>
  <si>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</si>
  <si>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</si>
  <si>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</si>
  <si>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</si>
  <si>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</si>
  <si>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</si>
  <si>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</si>
  <si>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</si>
  <si>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</si>
  <si>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</si>
  <si>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</si>
  <si>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</si>
  <si>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</si>
  <si>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</si>
  <si>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</si>
  <si>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</si>
  <si>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</si>
  <si>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</si>
  <si>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</si>
  <si>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</si>
  <si>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</si>
  <si>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</si>
  <si>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</si>
  <si>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</si>
  <si>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</si>
  <si>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</si>
  <si>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</si>
  <si>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</si>
  <si>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</si>
  <si>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</si>
  <si>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</si>
  <si>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</si>
  <si>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</si>
  <si>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</si>
  <si>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</si>
  <si>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</si>
  <si>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</si>
  <si>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</si>
  <si>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</si>
  <si>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</si>
  <si>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</si>
  <si>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</si>
  <si>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</si>
  <si>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</si>
  <si>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</si>
  <si>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</si>
  <si>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</si>
  <si>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</si>
  <si>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</si>
  <si>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</si>
  <si>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</si>
  <si>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</si>
  <si>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</si>
  <si>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</si>
  <si>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</si>
  <si>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</si>
  <si>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</si>
  <si>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</si>
  <si>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</si>
  <si>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</si>
  <si>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</si>
  <si>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</si>
  <si>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</si>
  <si>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</si>
  <si>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</si>
  <si>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</si>
  <si>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</si>
  <si>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</si>
  <si>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</si>
  <si>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</si>
  <si>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</si>
  <si>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</si>
  <si>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</si>
  <si>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</si>
  <si>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</si>
  <si>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</si>
  <si>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</si>
  <si>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</si>
  <si>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</si>
  <si>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</si>
  <si>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</si>
  <si>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</si>
  <si>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</si>
  <si>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</si>
  <si>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</si>
  <si>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</si>
  <si>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</si>
  <si>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</si>
  <si>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</si>
  <si>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</si>
  <si>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</si>
  <si>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</si>
  <si>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</si>
  <si>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</si>
  <si>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</si>
  <si>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</si>
  <si>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</si>
  <si>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</si>
  <si>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</si>
  <si>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</si>
  <si>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</si>
  <si>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</si>
  <si>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</si>
  <si>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</si>
  <si>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</si>
  <si>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</si>
  <si>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</si>
  <si>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</si>
  <si>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</si>
  <si>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</si>
  <si>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</si>
  <si>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</si>
  <si>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</si>
  <si>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</si>
  <si>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</si>
  <si>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</si>
  <si>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</si>
  <si>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</si>
  <si>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</si>
  <si>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</si>
  <si>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</si>
  <si>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</si>
  <si>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</si>
  <si>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</si>
  <si>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</si>
  <si>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</si>
  <si>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</si>
  <si>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</si>
  <si>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</si>
  <si>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</si>
  <si>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</si>
  <si>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</si>
  <si>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</si>
  <si>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</si>
  <si>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</si>
  <si>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</si>
  <si>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</si>
  <si>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</si>
  <si>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</si>
  <si>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</si>
  <si>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</si>
  <si>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</si>
  <si>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</si>
  <si>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</si>
  <si>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</si>
  <si>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</si>
  <si>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</si>
  <si>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</si>
  <si>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</si>
  <si>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</si>
  <si>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</si>
  <si>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</si>
  <si>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</si>
  <si>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</si>
  <si>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</si>
  <si>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</si>
  <si>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</si>
  <si>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</si>
  <si>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</si>
  <si>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</si>
  <si>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</si>
  <si>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</si>
  <si>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</si>
  <si>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</si>
  <si>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</si>
  <si>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</si>
  <si>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</si>
  <si>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</si>
  <si>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</si>
  <si>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</si>
  <si>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</si>
  <si>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</si>
  <si>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</si>
  <si>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</si>
  <si>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</si>
  <si>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</si>
  <si>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</si>
  <si>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</si>
  <si>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</si>
  <si>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</si>
  <si>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</si>
  <si>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2023.03.02.</t>
    <phoneticPr fontId="5" type="noConversion"/>
  </si>
  <si>
    <t>-</t>
    <phoneticPr fontId="5" type="noConversion"/>
  </si>
  <si>
    <t>짝수달만</t>
    <phoneticPr fontId="5" type="noConversion"/>
  </si>
  <si>
    <t>2023.09.23.</t>
    <phoneticPr fontId="5" type="noConversion"/>
  </si>
  <si>
    <t>2023.08.18.</t>
    <phoneticPr fontId="5" type="noConversion"/>
  </si>
  <si>
    <t xml:space="preserve">제14회 성남시청소년창의과학축제 부스운영(미래식량) 프로그램 진행 </t>
    <phoneticPr fontId="5" type="noConversion"/>
  </si>
  <si>
    <t>-</t>
    <phoneticPr fontId="5" type="noConversion"/>
  </si>
  <si>
    <t>㈜에듀포털</t>
  </si>
  <si>
    <t>서울특별시 영등포구 가마산로65길 32, 2층(신길동)</t>
  </si>
  <si>
    <t>제14회 성남시청소년창의과학축제 창의융합과학 운영물품 구입</t>
    <phoneticPr fontId="5" type="noConversion"/>
  </si>
  <si>
    <t>2023.08.21.</t>
    <phoneticPr fontId="5" type="noConversion"/>
  </si>
  <si>
    <t>2023.08.21.~09.01.</t>
    <phoneticPr fontId="5" type="noConversion"/>
  </si>
  <si>
    <t>동원교육기자재</t>
    <phoneticPr fontId="5" type="noConversion"/>
  </si>
  <si>
    <t>성남시 분당구 백현로156번길 17-5, 102호(정자동)</t>
    <phoneticPr fontId="5" type="noConversion"/>
  </si>
  <si>
    <t>전영식</t>
    <phoneticPr fontId="5" type="noConversion"/>
  </si>
  <si>
    <t>김상호</t>
    <phoneticPr fontId="5" type="noConversion"/>
  </si>
  <si>
    <t>제14회 성남시청소년창의과학축제 부스운영(4차산업)프로그램 진행</t>
    <phoneticPr fontId="5" type="noConversion"/>
  </si>
  <si>
    <t>2023.08.22.</t>
    <phoneticPr fontId="5" type="noConversion"/>
  </si>
  <si>
    <t>한컴CQ교실 광명</t>
  </si>
  <si>
    <t>경기도 광명시 오리로 970, 2층(광명동, 크로앙스)</t>
  </si>
  <si>
    <t>제14회 성남시청소년창의과학축제 부스운영(로봇) 프로그램 진행</t>
    <phoneticPr fontId="5" type="noConversion"/>
  </si>
  <si>
    <t>서울대로봇교육연구회</t>
    <phoneticPr fontId="5" type="noConversion"/>
  </si>
  <si>
    <t>성남시 분당구 서현로 471, 305동 405호(분당동,건영빌라)</t>
    <phoneticPr fontId="5" type="noConversion"/>
  </si>
  <si>
    <t>엄애영</t>
    <phoneticPr fontId="5" type="noConversion"/>
  </si>
  <si>
    <t>이환동</t>
    <phoneticPr fontId="5" type="noConversion"/>
  </si>
  <si>
    <t>수의계약</t>
  </si>
  <si>
    <t>서울대로봇교육연구회</t>
  </si>
  <si>
    <t>삼우개발</t>
  </si>
  <si>
    <t>전기</t>
  </si>
  <si>
    <t>(사)자전거21</t>
  </si>
  <si>
    <t>-</t>
    <phoneticPr fontId="5" type="noConversion"/>
  </si>
  <si>
    <t>㈜ 엔닷라이트</t>
  </si>
  <si>
    <t>2023.10.20.</t>
    <phoneticPr fontId="5" type="noConversion"/>
  </si>
  <si>
    <t>작은도서관 바닥세척 및 왁스 코팅작업</t>
    <phoneticPr fontId="5" type="noConversion"/>
  </si>
  <si>
    <t>2023.10.30.</t>
    <phoneticPr fontId="5" type="noConversion"/>
  </si>
  <si>
    <t>2023.11.05.~11.06.</t>
    <phoneticPr fontId="5" type="noConversion"/>
  </si>
  <si>
    <t>2023.11.06.</t>
    <phoneticPr fontId="5" type="noConversion"/>
  </si>
  <si>
    <t>성남시 중원구 원터로105번길 12(성남동)</t>
    <phoneticPr fontId="5" type="noConversion"/>
  </si>
  <si>
    <t>양정희,나봉선</t>
    <phoneticPr fontId="5" type="noConversion"/>
  </si>
  <si>
    <t>물품 발주계획(12월)</t>
    <phoneticPr fontId="5" type="noConversion"/>
  </si>
  <si>
    <t>용역 발주계획(12월)</t>
    <phoneticPr fontId="5" type="noConversion"/>
  </si>
  <si>
    <t>공사 발주계획(12월)</t>
    <phoneticPr fontId="5" type="noConversion"/>
  </si>
  <si>
    <t>12월</t>
    <phoneticPr fontId="5" type="noConversion"/>
  </si>
  <si>
    <t>수의계약</t>
    <phoneticPr fontId="5" type="noConversion"/>
  </si>
  <si>
    <t>운영지원팀</t>
    <phoneticPr fontId="5" type="noConversion"/>
  </si>
  <si>
    <t>윤재옥</t>
    <phoneticPr fontId="5" type="noConversion"/>
  </si>
  <si>
    <t>031-729-9412</t>
  </si>
  <si>
    <t>12월</t>
    <phoneticPr fontId="5" type="noConversion"/>
  </si>
  <si>
    <t>2024년 소방설비 년간 위탁관리 계약</t>
    <phoneticPr fontId="5" type="noConversion"/>
  </si>
  <si>
    <t>수의계약</t>
    <phoneticPr fontId="5" type="noConversion"/>
  </si>
  <si>
    <t>운영지원팀</t>
    <phoneticPr fontId="5" type="noConversion"/>
  </si>
  <si>
    <t>윤재옥</t>
    <phoneticPr fontId="5" type="noConversion"/>
  </si>
  <si>
    <t>031-729-9412</t>
    <phoneticPr fontId="5" type="noConversion"/>
  </si>
  <si>
    <t>12월</t>
    <phoneticPr fontId="5" type="noConversion"/>
  </si>
  <si>
    <t>2024년 위생설비 년간 위탁관리 계약</t>
    <phoneticPr fontId="5" type="noConversion"/>
  </si>
  <si>
    <t>수의계약</t>
    <phoneticPr fontId="5" type="noConversion"/>
  </si>
  <si>
    <t>운영지원팀</t>
    <phoneticPr fontId="5" type="noConversion"/>
  </si>
  <si>
    <t>윤재옥</t>
    <phoneticPr fontId="5" type="noConversion"/>
  </si>
  <si>
    <t>031-729-9412</t>
    <phoneticPr fontId="5" type="noConversion"/>
  </si>
  <si>
    <t>2024년 전기설비 년간 위탁관리 계약</t>
    <phoneticPr fontId="5" type="noConversion"/>
  </si>
  <si>
    <t>2024년 보안설비 년간 위탁관리 계약</t>
    <phoneticPr fontId="5" type="noConversion"/>
  </si>
  <si>
    <t>윤재옥</t>
    <phoneticPr fontId="5" type="noConversion"/>
  </si>
  <si>
    <t>노후 조명시설 교체공사</t>
    <phoneticPr fontId="5" type="noConversion"/>
  </si>
  <si>
    <t>031-729-9412</t>
    <phoneticPr fontId="5" type="noConversion"/>
  </si>
  <si>
    <t>2024 작은도서관 프린터기 임차계약</t>
    <phoneticPr fontId="5" type="noConversion"/>
  </si>
  <si>
    <t>교육사업팀</t>
    <phoneticPr fontId="5" type="noConversion"/>
  </si>
  <si>
    <t>김영미</t>
    <phoneticPr fontId="5" type="noConversion"/>
  </si>
  <si>
    <t>031-729-9470</t>
    <phoneticPr fontId="5" type="noConversion"/>
  </si>
  <si>
    <t>031-729-9438</t>
    <phoneticPr fontId="5" type="noConversion"/>
  </si>
  <si>
    <t>이유진</t>
    <phoneticPr fontId="5" type="noConversion"/>
  </si>
  <si>
    <t>이유진</t>
    <phoneticPr fontId="5" type="noConversion"/>
  </si>
  <si>
    <t>활동사업팀</t>
    <phoneticPr fontId="5" type="noConversion"/>
  </si>
  <si>
    <t>2024년 청소년방과후아카데미 급식 계약 체결</t>
    <phoneticPr fontId="5" type="noConversion"/>
  </si>
  <si>
    <t>031-729-9438</t>
    <phoneticPr fontId="5" type="noConversion"/>
  </si>
  <si>
    <t>수의계약</t>
    <phoneticPr fontId="5" type="noConversion"/>
  </si>
  <si>
    <t>2024년 청소년방과후아카데미 복합기 임차 계약 체결</t>
    <phoneticPr fontId="5" type="noConversion"/>
  </si>
  <si>
    <t>2024년 분당서현청소년수련관 시설관리용역</t>
    <phoneticPr fontId="5" type="noConversion"/>
  </si>
  <si>
    <t>공개 입찰</t>
    <phoneticPr fontId="5" type="noConversion"/>
  </si>
  <si>
    <t>운영지원팀</t>
    <phoneticPr fontId="5" type="noConversion"/>
  </si>
  <si>
    <t>임흥국</t>
    <phoneticPr fontId="5" type="noConversion"/>
  </si>
  <si>
    <t>031-729-9416</t>
    <phoneticPr fontId="5" type="noConversion"/>
  </si>
  <si>
    <t>2024년 방역소독 연간 계약</t>
    <phoneticPr fontId="5" type="noConversion"/>
  </si>
  <si>
    <t xml:space="preserve">청소년 운영 공간 환경개선공사 </t>
    <phoneticPr fontId="5" type="noConversion"/>
  </si>
  <si>
    <t>건축</t>
  </si>
  <si>
    <t>수의계약</t>
    <phoneticPr fontId="5" type="noConversion"/>
  </si>
  <si>
    <t>임흥국</t>
    <phoneticPr fontId="5" type="noConversion"/>
  </si>
  <si>
    <t>12월</t>
    <phoneticPr fontId="5" type="noConversion"/>
  </si>
  <si>
    <t>정화조 오수 펌프 교체</t>
    <phoneticPr fontId="5" type="noConversion"/>
  </si>
  <si>
    <t>기타</t>
  </si>
  <si>
    <t>운영지원팀</t>
    <phoneticPr fontId="5" type="noConversion"/>
  </si>
  <si>
    <t>2023년 공감동감 가족캠프 버스 임차</t>
  </si>
  <si>
    <t>2023년 공감동감 가족캠프 버스 임차</t>
    <phoneticPr fontId="5" type="noConversion"/>
  </si>
  <si>
    <t>2023.10.31.</t>
  </si>
  <si>
    <t>2023.10.31.</t>
    <phoneticPr fontId="5" type="noConversion"/>
  </si>
  <si>
    <t>2023.11.04.~11.05.</t>
    <phoneticPr fontId="5" type="noConversion"/>
  </si>
  <si>
    <t>2023.11.05.</t>
  </si>
  <si>
    <t>2023.11.05.</t>
    <phoneticPr fontId="5" type="noConversion"/>
  </si>
  <si>
    <t>뉴한솔고속㈜</t>
  </si>
  <si>
    <t>성남시 수정구 산성대로 189, 7층 702호(수진동, 수산타워)</t>
  </si>
  <si>
    <t>미래융합디자인플레이스 과학교실</t>
    <phoneticPr fontId="5" type="noConversion"/>
  </si>
  <si>
    <t>2023.11.16.</t>
    <phoneticPr fontId="5" type="noConversion"/>
  </si>
  <si>
    <t>2023.11.20.~12.01.</t>
    <phoneticPr fontId="5" type="noConversion"/>
  </si>
  <si>
    <t>-</t>
    <phoneticPr fontId="5" type="noConversion"/>
  </si>
  <si>
    <t>성남시 분당구 서현로 471, 305동 405호(분당동,건영빌라)</t>
  </si>
  <si>
    <t>2023. 청년 『Needs Plan』 THE와플 결과공유회 특별 프로그램 운영</t>
    <phoneticPr fontId="5" type="noConversion"/>
  </si>
  <si>
    <t>2023.11.20.</t>
    <phoneticPr fontId="5" type="noConversion"/>
  </si>
  <si>
    <t>2023.12.09.</t>
    <phoneticPr fontId="5" type="noConversion"/>
  </si>
  <si>
    <t>㈜분트컴퍼니</t>
  </si>
  <si>
    <t>서울시 강남구 학동로48길 17, 302호(논현동, 정빌딩)</t>
    <phoneticPr fontId="5" type="noConversion"/>
  </si>
  <si>
    <t>노후 승강기 교체공사 실시</t>
    <phoneticPr fontId="5" type="noConversion"/>
  </si>
  <si>
    <t>2023.11.23.</t>
    <phoneticPr fontId="5" type="noConversion"/>
  </si>
  <si>
    <t>2023.11.23.~2024.03.22.</t>
    <phoneticPr fontId="5" type="noConversion"/>
  </si>
  <si>
    <t>서울지방조달청</t>
  </si>
  <si>
    <t>서울 서초구 반포대로 217(반포동 520-3)</t>
  </si>
  <si>
    <t>2023.11.30.</t>
  </si>
  <si>
    <t>2023.11.30.</t>
    <phoneticPr fontId="5" type="noConversion"/>
  </si>
  <si>
    <t>2023.11.30.</t>
    <phoneticPr fontId="5" type="noConversion"/>
  </si>
  <si>
    <t>2023.11.30.</t>
    <phoneticPr fontId="5" type="noConversion"/>
  </si>
  <si>
    <t>2023. 공감동감 (아주특별한 성) 프로그램 운영</t>
    <phoneticPr fontId="5" type="noConversion"/>
  </si>
  <si>
    <t>관계교육연구소</t>
    <phoneticPr fontId="5" type="noConversion"/>
  </si>
  <si>
    <t>2023.10.21.</t>
  </si>
  <si>
    <t>2023.11.18.</t>
    <phoneticPr fontId="5" type="noConversion"/>
  </si>
  <si>
    <t>작은도서관 바닥세척 및 왁스 코팅작업</t>
  </si>
  <si>
    <t>작은도서관 바닥세척 및 왁스 코팅작업</t>
    <phoneticPr fontId="5" type="noConversion"/>
  </si>
  <si>
    <t>2023.11.05.</t>
    <phoneticPr fontId="5" type="noConversion"/>
  </si>
  <si>
    <t>2023.11.06.</t>
  </si>
  <si>
    <t>2023.11.04.</t>
    <phoneticPr fontId="5" type="noConversion"/>
  </si>
  <si>
    <t>2023. 자전거. 탄소중립. 풍경 (자.탄.풍) 물품대여AR) 프로그램 운영</t>
    <phoneticPr fontId="5" type="noConversion"/>
  </si>
  <si>
    <t xml:space="preserve">미래융합디자인플레이스 VR 코딩 </t>
  </si>
  <si>
    <t>기성부분: 5,006,000원
(준공: 600,000원)</t>
    <phoneticPr fontId="5" type="noConversion"/>
  </si>
  <si>
    <t>12월</t>
    <phoneticPr fontId="5" type="noConversion"/>
  </si>
  <si>
    <t>2024년 인터넷망 사용 신청</t>
    <phoneticPr fontId="5" type="noConversion"/>
  </si>
  <si>
    <t>이상열</t>
    <phoneticPr fontId="5" type="noConversion"/>
  </si>
  <si>
    <t>이상열</t>
    <phoneticPr fontId="5" type="noConversion"/>
  </si>
  <si>
    <t>031-729-9417</t>
    <phoneticPr fontId="5" type="noConversion"/>
  </si>
  <si>
    <t>2024년 인터넷 전화 사용 신청</t>
    <phoneticPr fontId="5" type="noConversion"/>
  </si>
  <si>
    <t>운영지원팀</t>
    <phoneticPr fontId="5" type="noConversion"/>
  </si>
  <si>
    <t>2024년 복합기 위탁관리</t>
    <phoneticPr fontId="5" type="noConversion"/>
  </si>
  <si>
    <t>운영지원팀</t>
    <phoneticPr fontId="5" type="noConversion"/>
  </si>
  <si>
    <t>본부계약</t>
    <phoneticPr fontId="5" type="noConversion"/>
  </si>
  <si>
    <t>031-729-9457</t>
    <phoneticPr fontId="5" type="noConversion"/>
  </si>
  <si>
    <t>이정아</t>
    <phoneticPr fontId="5" type="noConversion"/>
  </si>
  <si>
    <t>2024 상담실 프린터기 임차계약</t>
    <phoneticPr fontId="5" type="noConversion"/>
  </si>
  <si>
    <t>2023. 조경수목 및 병해충 방제관리</t>
  </si>
  <si>
    <t>강서농원</t>
    <phoneticPr fontId="5" type="noConversion"/>
  </si>
  <si>
    <t>화장실 비상벨 설치공사 실시</t>
  </si>
  <si>
    <t>LG대양정보통신</t>
  </si>
  <si>
    <t>하반기 시설물 환경 개선공사</t>
  </si>
  <si>
    <t>공간디자인컴퍼니</t>
    <phoneticPr fontId="5" type="noConversion"/>
  </si>
  <si>
    <t>2023년 한국사활동 역사탐방 버스 임차</t>
    <phoneticPr fontId="5" type="noConversion"/>
  </si>
  <si>
    <t>㈜용성국제여행사</t>
    <phoneticPr fontId="5" type="noConversion"/>
  </si>
  <si>
    <t>노후 조명시설 교체공사</t>
    <phoneticPr fontId="5" type="noConversion"/>
  </si>
  <si>
    <t>2023.11.28.</t>
    <phoneticPr fontId="5" type="noConversion"/>
  </si>
  <si>
    <t>2023.12.01.~12.18.</t>
    <phoneticPr fontId="5" type="noConversion"/>
  </si>
  <si>
    <t>덕산전기㈜</t>
  </si>
  <si>
    <t>성남시 수정구 공원로421번길 9(태평동)</t>
    <phoneticPr fontId="5" type="noConversion"/>
  </si>
  <si>
    <t>박예숙</t>
    <phoneticPr fontId="5" type="noConversion"/>
  </si>
  <si>
    <t>이환동</t>
    <phoneticPr fontId="5" type="noConversion"/>
  </si>
  <si>
    <t>박민욱</t>
    <phoneticPr fontId="5" type="noConversion"/>
  </si>
  <si>
    <t>임동훈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</si>
</sst>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85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5" xfId="12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32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38" fontId="30" fillId="4" borderId="29" xfId="5776" applyNumberFormat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2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41" fontId="30" fillId="4" borderId="29" xfId="1" quotePrefix="1" applyFont="1" applyFill="1" applyBorder="1" applyAlignment="1">
      <alignment horizontal="center" vertical="center" shrinkToFit="1"/>
    </xf>
    <xf numFmtId="177" fontId="9" fillId="0" borderId="32" xfId="0" applyNumberFormat="1" applyFont="1" applyFill="1" applyBorder="1" applyAlignment="1">
      <alignment horizontal="center" vertical="center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41" fontId="25" fillId="4" borderId="30" xfId="1" applyFont="1" applyFill="1" applyBorder="1" applyAlignment="1" applyProtection="1">
      <alignment horizontal="center" vertical="center"/>
    </xf>
    <xf numFmtId="177" fontId="9" fillId="0" borderId="33" xfId="0" applyNumberFormat="1" applyFont="1" applyFill="1" applyBorder="1" applyAlignment="1">
      <alignment horizontal="left" vertical="center" shrinkToFit="1"/>
    </xf>
    <xf numFmtId="0" fontId="40" fillId="4" borderId="30" xfId="0" applyFont="1" applyFill="1" applyBorder="1" applyAlignment="1">
      <alignment horizontal="center" vertical="center" shrinkToFit="1"/>
    </xf>
    <xf numFmtId="180" fontId="40" fillId="4" borderId="30" xfId="0" applyNumberFormat="1" applyFont="1" applyFill="1" applyBorder="1" applyAlignment="1">
      <alignment horizontal="center" vertical="center" shrinkToFit="1"/>
    </xf>
    <xf numFmtId="181" fontId="21" fillId="4" borderId="30" xfId="0" applyNumberFormat="1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0" fontId="40" fillId="4" borderId="31" xfId="0" applyFont="1" applyFill="1" applyBorder="1" applyAlignment="1">
      <alignment horizontal="center" vertical="center" shrinkToFit="1"/>
    </xf>
    <xf numFmtId="181" fontId="21" fillId="4" borderId="72" xfId="0" applyNumberFormat="1" applyFont="1" applyFill="1" applyBorder="1" applyAlignment="1">
      <alignment horizontal="center" vertical="center"/>
    </xf>
    <xf numFmtId="0" fontId="4" fillId="4" borderId="17" xfId="0" quotePrefix="1" applyNumberFormat="1" applyFont="1" applyFill="1" applyBorder="1" applyAlignment="1" applyProtection="1">
      <alignment horizontal="center" vertical="center"/>
    </xf>
    <xf numFmtId="0" fontId="30" fillId="4" borderId="15" xfId="0" applyFont="1" applyFill="1" applyBorder="1" applyAlignment="1">
      <alignment horizontal="center" vertical="center" shrinkToFit="1"/>
    </xf>
    <xf numFmtId="0" fontId="20" fillId="0" borderId="80" xfId="0" applyFont="1" applyBorder="1" applyAlignment="1">
      <alignment horizontal="center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left" vertical="center" shrinkToFit="1"/>
    </xf>
    <xf numFmtId="0" fontId="40" fillId="4" borderId="70" xfId="0" applyFont="1" applyFill="1" applyBorder="1" applyAlignment="1">
      <alignment horizontal="center" vertical="center" shrinkToFit="1"/>
    </xf>
    <xf numFmtId="180" fontId="40" fillId="4" borderId="71" xfId="0" applyNumberFormat="1" applyFont="1" applyFill="1" applyBorder="1" applyAlignment="1">
      <alignment horizontal="center" vertical="center" shrinkToFit="1"/>
    </xf>
    <xf numFmtId="181" fontId="21" fillId="4" borderId="71" xfId="0" applyNumberFormat="1" applyFont="1" applyFill="1" applyBorder="1" applyAlignment="1">
      <alignment horizontal="center" vertical="center"/>
    </xf>
    <xf numFmtId="176" fontId="21" fillId="4" borderId="71" xfId="0" applyNumberFormat="1" applyFont="1" applyFill="1" applyBorder="1" applyAlignment="1">
      <alignment horizontal="right" vertical="center" wrapText="1"/>
    </xf>
    <xf numFmtId="0" fontId="40" fillId="4" borderId="71" xfId="0" applyFont="1" applyFill="1" applyBorder="1" applyAlignment="1">
      <alignment horizontal="center" vertical="center" shrinkToFit="1"/>
    </xf>
    <xf numFmtId="181" fontId="21" fillId="4" borderId="32" xfId="0" applyNumberFormat="1" applyFont="1" applyFill="1" applyBorder="1" applyAlignment="1">
      <alignment horizontal="center" vertical="center"/>
    </xf>
    <xf numFmtId="0" fontId="21" fillId="4" borderId="32" xfId="0" applyNumberFormat="1" applyFont="1" applyFill="1" applyBorder="1" applyAlignment="1">
      <alignment horizontal="center" vertical="center"/>
    </xf>
    <xf numFmtId="0" fontId="40" fillId="4" borderId="81" xfId="0" applyNumberFormat="1" applyFont="1" applyFill="1" applyBorder="1" applyAlignment="1">
      <alignment horizontal="center" vertical="center" shrinkToFit="1"/>
    </xf>
    <xf numFmtId="3" fontId="21" fillId="4" borderId="81" xfId="0" applyNumberFormat="1" applyFont="1" applyFill="1" applyBorder="1" applyAlignment="1">
      <alignment horizontal="right" vertical="center" wrapText="1"/>
    </xf>
    <xf numFmtId="0" fontId="21" fillId="4" borderId="81" xfId="0" applyNumberFormat="1" applyFont="1" applyFill="1" applyBorder="1" applyAlignment="1">
      <alignment horizontal="center" vertical="center"/>
    </xf>
    <xf numFmtId="0" fontId="40" fillId="4" borderId="82" xfId="0" applyNumberFormat="1" applyFont="1" applyFill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176" fontId="21" fillId="0" borderId="30" xfId="0" applyNumberFormat="1" applyFont="1" applyBorder="1" applyAlignment="1">
      <alignment vertical="center"/>
    </xf>
    <xf numFmtId="0" fontId="21" fillId="0" borderId="30" xfId="0" applyFont="1" applyBorder="1" applyAlignment="1">
      <alignment horizontal="center" vertical="center" shrinkToFit="1"/>
    </xf>
    <xf numFmtId="0" fontId="40" fillId="4" borderId="85" xfId="0" applyFont="1" applyFill="1" applyBorder="1" applyAlignment="1">
      <alignment horizontal="center" vertical="center" shrinkToFit="1"/>
    </xf>
    <xf numFmtId="180" fontId="40" fillId="4" borderId="85" xfId="0" applyNumberFormat="1" applyFont="1" applyFill="1" applyBorder="1" applyAlignment="1">
      <alignment horizontal="center" vertical="center" shrinkToFit="1"/>
    </xf>
    <xf numFmtId="0" fontId="21" fillId="0" borderId="85" xfId="0" applyFont="1" applyFill="1" applyBorder="1" applyAlignment="1">
      <alignment horizontal="center" vertical="center"/>
    </xf>
    <xf numFmtId="176" fontId="40" fillId="4" borderId="85" xfId="11485" quotePrefix="1" applyNumberFormat="1" applyFont="1" applyFill="1" applyBorder="1" applyAlignment="1">
      <alignment vertical="center" shrinkToFit="1"/>
    </xf>
    <xf numFmtId="176" fontId="40" fillId="4" borderId="85" xfId="11485" applyNumberFormat="1" applyFont="1" applyFill="1" applyBorder="1" applyAlignment="1">
      <alignment horizontal="center" vertical="center" shrinkToFit="1"/>
    </xf>
    <xf numFmtId="176" fontId="40" fillId="4" borderId="85" xfId="11485" quotePrefix="1" applyNumberFormat="1" applyFont="1" applyFill="1" applyBorder="1" applyAlignment="1">
      <alignment horizontal="right" vertical="center" wrapText="1" shrinkToFit="1"/>
    </xf>
    <xf numFmtId="176" fontId="21" fillId="0" borderId="85" xfId="0" applyNumberFormat="1" applyFont="1" applyFill="1" applyBorder="1" applyAlignment="1">
      <alignment horizontal="center" vertical="center" shrinkToFit="1"/>
    </xf>
    <xf numFmtId="176" fontId="21" fillId="0" borderId="85" xfId="0" applyNumberFormat="1" applyFont="1" applyFill="1" applyBorder="1" applyAlignment="1">
      <alignment horizontal="center" vertical="center"/>
    </xf>
    <xf numFmtId="176" fontId="40" fillId="4" borderId="87" xfId="11532" applyNumberFormat="1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/>
    </xf>
    <xf numFmtId="176" fontId="40" fillId="4" borderId="30" xfId="11485" quotePrefix="1" applyNumberFormat="1" applyFont="1" applyFill="1" applyBorder="1" applyAlignment="1">
      <alignment vertical="center" shrinkToFit="1"/>
    </xf>
    <xf numFmtId="176" fontId="40" fillId="4" borderId="30" xfId="11485" applyNumberFormat="1" applyFont="1" applyFill="1" applyBorder="1" applyAlignment="1">
      <alignment horizontal="center" vertical="center" shrinkToFit="1"/>
    </xf>
    <xf numFmtId="176" fontId="40" fillId="4" borderId="30" xfId="11485" quotePrefix="1" applyNumberFormat="1" applyFont="1" applyFill="1" applyBorder="1" applyAlignment="1">
      <alignment horizontal="right" vertical="center" wrapText="1" shrinkToFit="1"/>
    </xf>
    <xf numFmtId="176" fontId="21" fillId="0" borderId="30" xfId="0" applyNumberFormat="1" applyFont="1" applyFill="1" applyBorder="1" applyAlignment="1">
      <alignment horizontal="center" vertical="center" shrinkToFit="1"/>
    </xf>
    <xf numFmtId="176" fontId="21" fillId="0" borderId="30" xfId="0" applyNumberFormat="1" applyFont="1" applyFill="1" applyBorder="1" applyAlignment="1">
      <alignment horizontal="center" vertical="center"/>
    </xf>
    <xf numFmtId="176" fontId="40" fillId="4" borderId="32" xfId="11532" applyNumberFormat="1" applyFont="1" applyFill="1" applyBorder="1" applyAlignment="1">
      <alignment horizontal="center" vertical="center" shrinkToFit="1"/>
    </xf>
    <xf numFmtId="0" fontId="40" fillId="4" borderId="83" xfId="0" applyFont="1" applyFill="1" applyBorder="1" applyAlignment="1">
      <alignment horizontal="center" vertical="center" shrinkToFit="1"/>
    </xf>
    <xf numFmtId="180" fontId="40" fillId="4" borderId="83" xfId="0" applyNumberFormat="1" applyFont="1" applyFill="1" applyBorder="1" applyAlignment="1">
      <alignment horizontal="center" vertical="center" shrinkToFit="1"/>
    </xf>
    <xf numFmtId="0" fontId="21" fillId="0" borderId="83" xfId="0" applyFont="1" applyFill="1" applyBorder="1" applyAlignment="1">
      <alignment horizontal="center" vertical="center"/>
    </xf>
    <xf numFmtId="176" fontId="40" fillId="4" borderId="83" xfId="11485" quotePrefix="1" applyNumberFormat="1" applyFont="1" applyFill="1" applyBorder="1" applyAlignment="1">
      <alignment vertical="center" shrinkToFit="1"/>
    </xf>
    <xf numFmtId="176" fontId="40" fillId="4" borderId="83" xfId="11485" applyNumberFormat="1" applyFont="1" applyFill="1" applyBorder="1" applyAlignment="1">
      <alignment horizontal="center" vertical="center" shrinkToFit="1"/>
    </xf>
    <xf numFmtId="176" fontId="40" fillId="4" borderId="83" xfId="11485" quotePrefix="1" applyNumberFormat="1" applyFont="1" applyFill="1" applyBorder="1" applyAlignment="1">
      <alignment horizontal="right" vertical="center" wrapText="1" shrinkToFit="1"/>
    </xf>
    <xf numFmtId="176" fontId="21" fillId="0" borderId="83" xfId="0" applyNumberFormat="1" applyFont="1" applyFill="1" applyBorder="1" applyAlignment="1">
      <alignment horizontal="center" vertical="center" shrinkToFit="1"/>
    </xf>
    <xf numFmtId="176" fontId="21" fillId="0" borderId="83" xfId="0" applyNumberFormat="1" applyFont="1" applyFill="1" applyBorder="1" applyAlignment="1">
      <alignment horizontal="center" vertical="center"/>
    </xf>
    <xf numFmtId="176" fontId="40" fillId="4" borderId="84" xfId="11532" applyNumberFormat="1" applyFont="1" applyFill="1" applyBorder="1" applyAlignment="1">
      <alignment horizontal="center" vertical="center" shrinkToFit="1"/>
    </xf>
    <xf numFmtId="0" fontId="21" fillId="0" borderId="86" xfId="0" quotePrefix="1" applyNumberFormat="1" applyFont="1" applyFill="1" applyBorder="1" applyAlignment="1" applyProtection="1">
      <alignment horizontal="center" vertical="center"/>
    </xf>
    <xf numFmtId="0" fontId="21" fillId="0" borderId="88" xfId="0" quotePrefix="1" applyNumberFormat="1" applyFont="1" applyFill="1" applyBorder="1" applyAlignment="1" applyProtection="1">
      <alignment horizontal="center" vertical="center"/>
    </xf>
    <xf numFmtId="0" fontId="21" fillId="0" borderId="13" xfId="0" quotePrefix="1" applyNumberFormat="1" applyFont="1" applyFill="1" applyBorder="1" applyAlignment="1" applyProtection="1">
      <alignment horizontal="center" vertical="center"/>
    </xf>
    <xf numFmtId="178" fontId="25" fillId="0" borderId="34" xfId="0" applyNumberFormat="1" applyFont="1" applyFill="1" applyBorder="1" applyAlignment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 wrapText="1"/>
    </xf>
    <xf numFmtId="181" fontId="21" fillId="4" borderId="89" xfId="0" applyNumberFormat="1" applyFont="1" applyFill="1" applyBorder="1" applyAlignment="1">
      <alignment horizontal="center" vertical="center"/>
    </xf>
    <xf numFmtId="0" fontId="40" fillId="4" borderId="90" xfId="0" applyFont="1" applyFill="1" applyBorder="1" applyAlignment="1">
      <alignment horizontal="center" vertical="center" shrinkToFit="1"/>
    </xf>
    <xf numFmtId="181" fontId="21" fillId="4" borderId="83" xfId="0" applyNumberFormat="1" applyFont="1" applyFill="1" applyBorder="1" applyAlignment="1">
      <alignment horizontal="center" vertical="center"/>
    </xf>
    <xf numFmtId="176" fontId="21" fillId="4" borderId="83" xfId="0" applyNumberFormat="1" applyFont="1" applyFill="1" applyBorder="1" applyAlignment="1">
      <alignment horizontal="right" vertical="center" wrapText="1"/>
    </xf>
    <xf numFmtId="181" fontId="21" fillId="4" borderId="84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230" t="s">
        <v>255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1" customFormat="1" ht="24.95" customHeight="1" thickTop="1" thickBot="1" x14ac:dyDescent="0.2">
      <c r="A3" s="142"/>
      <c r="B3" s="128"/>
      <c r="C3" s="175" t="s">
        <v>100</v>
      </c>
      <c r="D3" s="127"/>
      <c r="E3" s="143"/>
      <c r="F3" s="160"/>
      <c r="G3" s="127"/>
      <c r="H3" s="144"/>
      <c r="I3" s="127"/>
      <c r="J3" s="127"/>
      <c r="K3" s="127"/>
      <c r="L3" s="176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231" t="s">
        <v>90</v>
      </c>
      <c r="B1" s="231"/>
      <c r="C1" s="231"/>
      <c r="D1" s="231"/>
      <c r="E1" s="231"/>
      <c r="F1" s="231"/>
      <c r="G1" s="231"/>
      <c r="H1" s="231"/>
      <c r="I1" s="231"/>
    </row>
    <row r="2" spans="1:9" ht="26.25" thickBot="1" x14ac:dyDescent="0.2">
      <c r="A2" s="232"/>
      <c r="B2" s="232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83" t="s">
        <v>4</v>
      </c>
      <c r="B3" s="281" t="s">
        <v>5</v>
      </c>
      <c r="C3" s="281" t="s">
        <v>76</v>
      </c>
      <c r="D3" s="281" t="s">
        <v>92</v>
      </c>
      <c r="E3" s="277" t="s">
        <v>95</v>
      </c>
      <c r="F3" s="278"/>
      <c r="G3" s="277" t="s">
        <v>96</v>
      </c>
      <c r="H3" s="278"/>
      <c r="I3" s="279" t="s">
        <v>91</v>
      </c>
    </row>
    <row r="4" spans="1:9" ht="28.5" customHeight="1" thickBot="1" x14ac:dyDescent="0.2">
      <c r="A4" s="284"/>
      <c r="B4" s="282"/>
      <c r="C4" s="282"/>
      <c r="D4" s="282"/>
      <c r="E4" s="28" t="s">
        <v>93</v>
      </c>
      <c r="F4" s="28" t="s">
        <v>94</v>
      </c>
      <c r="G4" s="28" t="s">
        <v>93</v>
      </c>
      <c r="H4" s="28" t="s">
        <v>94</v>
      </c>
      <c r="I4" s="280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90" zoomScaleNormal="90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6" customWidth="1"/>
    <col min="6" max="6" width="12.44140625" style="77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230" t="s">
        <v>256</v>
      </c>
      <c r="B1" s="230"/>
      <c r="C1" s="230"/>
      <c r="D1" s="230"/>
      <c r="E1" s="230"/>
      <c r="F1" s="230"/>
      <c r="G1" s="230"/>
      <c r="H1" s="230"/>
      <c r="I1" s="230"/>
    </row>
    <row r="2" spans="1:12" s="91" customFormat="1" ht="25.5" customHeight="1" thickBot="1" x14ac:dyDescent="0.2">
      <c r="A2" s="80" t="s">
        <v>67</v>
      </c>
      <c r="B2" s="79" t="s">
        <v>48</v>
      </c>
      <c r="C2" s="78" t="s">
        <v>64</v>
      </c>
      <c r="D2" s="78" t="s">
        <v>0</v>
      </c>
      <c r="E2" s="102" t="s">
        <v>65</v>
      </c>
      <c r="F2" s="82" t="s">
        <v>49</v>
      </c>
      <c r="G2" s="78" t="s">
        <v>50</v>
      </c>
      <c r="H2" s="78" t="s">
        <v>124</v>
      </c>
      <c r="I2" s="81" t="s">
        <v>1</v>
      </c>
      <c r="J2" s="8"/>
      <c r="K2" s="9"/>
      <c r="L2" s="8"/>
    </row>
    <row r="3" spans="1:12" s="91" customFormat="1" ht="29.25" customHeight="1" thickTop="1" x14ac:dyDescent="0.15">
      <c r="A3" s="173">
        <v>2023</v>
      </c>
      <c r="B3" s="170" t="s">
        <v>258</v>
      </c>
      <c r="C3" s="171" t="s">
        <v>292</v>
      </c>
      <c r="D3" s="171" t="s">
        <v>293</v>
      </c>
      <c r="E3" s="172">
        <v>384846</v>
      </c>
      <c r="F3" s="169" t="s">
        <v>294</v>
      </c>
      <c r="G3" s="169" t="s">
        <v>295</v>
      </c>
      <c r="H3" s="169" t="s">
        <v>296</v>
      </c>
      <c r="I3" s="174" t="s">
        <v>355</v>
      </c>
      <c r="J3" s="8"/>
      <c r="K3" s="9"/>
      <c r="L3" s="8"/>
    </row>
    <row r="4" spans="1:12" s="91" customFormat="1" ht="29.25" customHeight="1" x14ac:dyDescent="0.15">
      <c r="A4" s="180">
        <v>2023</v>
      </c>
      <c r="B4" s="181" t="s">
        <v>258</v>
      </c>
      <c r="C4" s="182" t="s">
        <v>297</v>
      </c>
      <c r="D4" s="182" t="s">
        <v>259</v>
      </c>
      <c r="E4" s="183">
        <v>3322</v>
      </c>
      <c r="F4" s="184" t="s">
        <v>294</v>
      </c>
      <c r="G4" s="184" t="s">
        <v>295</v>
      </c>
      <c r="H4" s="184" t="s">
        <v>296</v>
      </c>
      <c r="I4" s="174"/>
      <c r="J4" s="8"/>
      <c r="K4" s="9"/>
      <c r="L4" s="8"/>
    </row>
    <row r="5" spans="1:12" s="91" customFormat="1" ht="29.25" customHeight="1" x14ac:dyDescent="0.15">
      <c r="A5" s="173">
        <v>2023</v>
      </c>
      <c r="B5" s="170" t="s">
        <v>263</v>
      </c>
      <c r="C5" s="171" t="s">
        <v>264</v>
      </c>
      <c r="D5" s="171" t="s">
        <v>265</v>
      </c>
      <c r="E5" s="172">
        <v>3120</v>
      </c>
      <c r="F5" s="169" t="s">
        <v>266</v>
      </c>
      <c r="G5" s="169" t="s">
        <v>267</v>
      </c>
      <c r="H5" s="169" t="s">
        <v>268</v>
      </c>
      <c r="I5" s="185"/>
      <c r="J5" s="8"/>
      <c r="K5" s="9"/>
      <c r="L5" s="8"/>
    </row>
    <row r="6" spans="1:12" s="91" customFormat="1" ht="29.25" customHeight="1" x14ac:dyDescent="0.15">
      <c r="A6" s="180">
        <v>2023</v>
      </c>
      <c r="B6" s="181" t="s">
        <v>269</v>
      </c>
      <c r="C6" s="182" t="s">
        <v>270</v>
      </c>
      <c r="D6" s="182" t="s">
        <v>271</v>
      </c>
      <c r="E6" s="183">
        <v>10212</v>
      </c>
      <c r="F6" s="184" t="s">
        <v>272</v>
      </c>
      <c r="G6" s="184" t="s">
        <v>273</v>
      </c>
      <c r="H6" s="184" t="s">
        <v>274</v>
      </c>
      <c r="I6" s="174"/>
      <c r="J6" s="8"/>
      <c r="K6" s="9"/>
      <c r="L6" s="8"/>
    </row>
    <row r="7" spans="1:12" s="91" customFormat="1" ht="29.25" customHeight="1" x14ac:dyDescent="0.15">
      <c r="A7" s="180">
        <v>2023</v>
      </c>
      <c r="B7" s="181" t="s">
        <v>263</v>
      </c>
      <c r="C7" s="182" t="s">
        <v>275</v>
      </c>
      <c r="D7" s="182" t="s">
        <v>271</v>
      </c>
      <c r="E7" s="183">
        <v>9600</v>
      </c>
      <c r="F7" s="184" t="s">
        <v>272</v>
      </c>
      <c r="G7" s="184" t="s">
        <v>267</v>
      </c>
      <c r="H7" s="184" t="s">
        <v>262</v>
      </c>
      <c r="I7" s="174"/>
      <c r="J7" s="8"/>
      <c r="K7" s="9"/>
      <c r="L7" s="8"/>
    </row>
    <row r="8" spans="1:12" s="91" customFormat="1" ht="29.25" customHeight="1" x14ac:dyDescent="0.15">
      <c r="A8" s="180">
        <v>2023</v>
      </c>
      <c r="B8" s="181" t="s">
        <v>269</v>
      </c>
      <c r="C8" s="182" t="s">
        <v>276</v>
      </c>
      <c r="D8" s="182" t="s">
        <v>271</v>
      </c>
      <c r="E8" s="183">
        <v>3480</v>
      </c>
      <c r="F8" s="184" t="s">
        <v>266</v>
      </c>
      <c r="G8" s="184" t="s">
        <v>277</v>
      </c>
      <c r="H8" s="184" t="s">
        <v>262</v>
      </c>
      <c r="I8" s="174"/>
      <c r="J8" s="8"/>
      <c r="K8" s="9"/>
      <c r="L8" s="8"/>
    </row>
    <row r="9" spans="1:12" s="91" customFormat="1" ht="29.25" customHeight="1" x14ac:dyDescent="0.15">
      <c r="A9" s="191">
        <v>2023</v>
      </c>
      <c r="B9" s="192" t="s">
        <v>258</v>
      </c>
      <c r="C9" s="192" t="s">
        <v>291</v>
      </c>
      <c r="D9" s="192" t="s">
        <v>290</v>
      </c>
      <c r="E9" s="193">
        <v>1620</v>
      </c>
      <c r="F9" s="194" t="s">
        <v>287</v>
      </c>
      <c r="G9" s="192" t="s">
        <v>285</v>
      </c>
      <c r="H9" s="192" t="s">
        <v>289</v>
      </c>
      <c r="I9" s="185"/>
      <c r="J9" s="8"/>
      <c r="K9" s="9"/>
      <c r="L9" s="8"/>
    </row>
    <row r="10" spans="1:12" s="91" customFormat="1" ht="29.25" customHeight="1" x14ac:dyDescent="0.15">
      <c r="A10" s="190">
        <v>2023</v>
      </c>
      <c r="B10" s="187" t="s">
        <v>258</v>
      </c>
      <c r="C10" s="189" t="s">
        <v>288</v>
      </c>
      <c r="D10" s="189" t="s">
        <v>259</v>
      </c>
      <c r="E10" s="188">
        <v>43470</v>
      </c>
      <c r="F10" s="187" t="s">
        <v>287</v>
      </c>
      <c r="G10" s="187" t="s">
        <v>286</v>
      </c>
      <c r="H10" s="187" t="s">
        <v>284</v>
      </c>
      <c r="I10" s="186" t="s">
        <v>355</v>
      </c>
      <c r="J10" s="8"/>
      <c r="K10" s="9"/>
      <c r="L10" s="8"/>
    </row>
    <row r="11" spans="1:12" s="91" customFormat="1" ht="29.25" customHeight="1" x14ac:dyDescent="0.15">
      <c r="A11" s="173">
        <v>2023</v>
      </c>
      <c r="B11" s="170">
        <v>12</v>
      </c>
      <c r="C11" s="171" t="s">
        <v>280</v>
      </c>
      <c r="D11" s="171" t="s">
        <v>241</v>
      </c>
      <c r="E11" s="172">
        <v>660</v>
      </c>
      <c r="F11" s="169" t="s">
        <v>281</v>
      </c>
      <c r="G11" s="169" t="s">
        <v>282</v>
      </c>
      <c r="H11" s="169" t="s">
        <v>283</v>
      </c>
      <c r="I11" s="174"/>
      <c r="J11" s="8"/>
      <c r="K11" s="9"/>
      <c r="L11" s="8"/>
    </row>
    <row r="12" spans="1:12" s="91" customFormat="1" ht="29.25" customHeight="1" x14ac:dyDescent="0.15">
      <c r="A12" s="173">
        <v>2023</v>
      </c>
      <c r="B12" s="170" t="s">
        <v>346</v>
      </c>
      <c r="C12" s="171" t="s">
        <v>358</v>
      </c>
      <c r="D12" s="171" t="s">
        <v>241</v>
      </c>
      <c r="E12" s="172">
        <v>660</v>
      </c>
      <c r="F12" s="169" t="s">
        <v>281</v>
      </c>
      <c r="G12" s="169" t="s">
        <v>357</v>
      </c>
      <c r="H12" s="169" t="s">
        <v>356</v>
      </c>
      <c r="I12" s="185"/>
      <c r="J12" s="8"/>
      <c r="K12" s="9"/>
      <c r="L12" s="8"/>
    </row>
    <row r="13" spans="1:12" s="91" customFormat="1" ht="29.25" customHeight="1" x14ac:dyDescent="0.15">
      <c r="A13" s="173">
        <v>2023</v>
      </c>
      <c r="B13" s="170" t="s">
        <v>346</v>
      </c>
      <c r="C13" s="171" t="s">
        <v>347</v>
      </c>
      <c r="D13" s="171" t="s">
        <v>241</v>
      </c>
      <c r="E13" s="172">
        <v>7500</v>
      </c>
      <c r="F13" s="169" t="s">
        <v>272</v>
      </c>
      <c r="G13" s="169" t="s">
        <v>349</v>
      </c>
      <c r="H13" s="169" t="s">
        <v>350</v>
      </c>
      <c r="I13" s="185"/>
      <c r="J13" s="8"/>
      <c r="K13" s="9"/>
      <c r="L13" s="8"/>
    </row>
    <row r="14" spans="1:12" s="91" customFormat="1" ht="29.25" customHeight="1" x14ac:dyDescent="0.15">
      <c r="A14" s="173">
        <v>2023</v>
      </c>
      <c r="B14" s="170" t="s">
        <v>346</v>
      </c>
      <c r="C14" s="171" t="s">
        <v>351</v>
      </c>
      <c r="D14" s="171" t="s">
        <v>241</v>
      </c>
      <c r="E14" s="172">
        <v>3000</v>
      </c>
      <c r="F14" s="169" t="s">
        <v>352</v>
      </c>
      <c r="G14" s="169" t="s">
        <v>349</v>
      </c>
      <c r="H14" s="169" t="s">
        <v>350</v>
      </c>
      <c r="I14" s="225"/>
      <c r="J14" s="8"/>
      <c r="K14" s="9"/>
      <c r="L14" s="8"/>
    </row>
    <row r="15" spans="1:12" s="91" customFormat="1" ht="29.25" customHeight="1" thickBot="1" x14ac:dyDescent="0.2">
      <c r="A15" s="226">
        <v>2023</v>
      </c>
      <c r="B15" s="212">
        <v>12</v>
      </c>
      <c r="C15" s="227" t="s">
        <v>353</v>
      </c>
      <c r="D15" s="227" t="s">
        <v>259</v>
      </c>
      <c r="E15" s="228">
        <v>3360</v>
      </c>
      <c r="F15" s="211" t="s">
        <v>354</v>
      </c>
      <c r="G15" s="211" t="s">
        <v>348</v>
      </c>
      <c r="H15" s="211" t="s">
        <v>350</v>
      </c>
      <c r="I15" s="229"/>
      <c r="J15" s="8"/>
      <c r="K15" s="9"/>
      <c r="L15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90" zoomScaleNormal="9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230" t="s">
        <v>257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ht="27" customHeight="1" thickBot="1" x14ac:dyDescent="0.2">
      <c r="A2" s="80" t="s">
        <v>47</v>
      </c>
      <c r="B2" s="79" t="s">
        <v>48</v>
      </c>
      <c r="C2" s="78" t="s">
        <v>88</v>
      </c>
      <c r="D2" s="78" t="s">
        <v>87</v>
      </c>
      <c r="E2" s="78" t="s">
        <v>0</v>
      </c>
      <c r="F2" s="79" t="s">
        <v>97</v>
      </c>
      <c r="G2" s="79" t="s">
        <v>86</v>
      </c>
      <c r="H2" s="79" t="s">
        <v>85</v>
      </c>
      <c r="I2" s="79" t="s">
        <v>84</v>
      </c>
      <c r="J2" s="82" t="s">
        <v>49</v>
      </c>
      <c r="K2" s="78" t="s">
        <v>50</v>
      </c>
      <c r="L2" s="78" t="s">
        <v>51</v>
      </c>
      <c r="M2" s="81" t="s">
        <v>1</v>
      </c>
    </row>
    <row r="3" spans="1:13" s="91" customFormat="1" ht="27" customHeight="1" thickTop="1" x14ac:dyDescent="0.15">
      <c r="A3" s="195">
        <v>2023</v>
      </c>
      <c r="B3" s="196" t="s">
        <v>258</v>
      </c>
      <c r="C3" s="220" t="s">
        <v>278</v>
      </c>
      <c r="D3" s="195" t="s">
        <v>244</v>
      </c>
      <c r="E3" s="197" t="s">
        <v>259</v>
      </c>
      <c r="F3" s="198">
        <v>14960</v>
      </c>
      <c r="G3" s="199"/>
      <c r="H3" s="199"/>
      <c r="I3" s="200">
        <v>14960</v>
      </c>
      <c r="J3" s="201" t="s">
        <v>260</v>
      </c>
      <c r="K3" s="202" t="s">
        <v>261</v>
      </c>
      <c r="L3" s="202" t="s">
        <v>279</v>
      </c>
      <c r="M3" s="203"/>
    </row>
    <row r="4" spans="1:13" s="91" customFormat="1" ht="27" customHeight="1" x14ac:dyDescent="0.15">
      <c r="A4" s="169">
        <v>2023</v>
      </c>
      <c r="B4" s="170" t="s">
        <v>258</v>
      </c>
      <c r="C4" s="221" t="s">
        <v>298</v>
      </c>
      <c r="D4" s="169" t="s">
        <v>299</v>
      </c>
      <c r="E4" s="204" t="s">
        <v>300</v>
      </c>
      <c r="F4" s="205">
        <v>8000</v>
      </c>
      <c r="G4" s="206"/>
      <c r="H4" s="206"/>
      <c r="I4" s="207">
        <v>8000</v>
      </c>
      <c r="J4" s="208" t="s">
        <v>260</v>
      </c>
      <c r="K4" s="209" t="s">
        <v>301</v>
      </c>
      <c r="L4" s="209" t="s">
        <v>296</v>
      </c>
      <c r="M4" s="210"/>
    </row>
    <row r="5" spans="1:13" s="91" customFormat="1" ht="27" customHeight="1" thickBot="1" x14ac:dyDescent="0.2">
      <c r="A5" s="211">
        <v>2023</v>
      </c>
      <c r="B5" s="212" t="s">
        <v>302</v>
      </c>
      <c r="C5" s="222" t="s">
        <v>303</v>
      </c>
      <c r="D5" s="211" t="s">
        <v>304</v>
      </c>
      <c r="E5" s="213" t="s">
        <v>259</v>
      </c>
      <c r="F5" s="214">
        <v>4000</v>
      </c>
      <c r="G5" s="215"/>
      <c r="H5" s="215"/>
      <c r="I5" s="216">
        <v>4000</v>
      </c>
      <c r="J5" s="217" t="s">
        <v>305</v>
      </c>
      <c r="K5" s="218" t="s">
        <v>295</v>
      </c>
      <c r="L5" s="218" t="s">
        <v>296</v>
      </c>
      <c r="M5" s="219"/>
    </row>
  </sheetData>
  <mergeCells count="1">
    <mergeCell ref="A1:M1"/>
  </mergeCells>
  <phoneticPr fontId="5" type="noConversion"/>
  <dataValidations count="1">
    <dataValidation type="list" allowBlank="1" showInputMessage="1" showErrorMessage="1" sqref="D3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231" t="s">
        <v>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26.25" thickBot="1" x14ac:dyDescent="0.2">
      <c r="A2" s="232"/>
      <c r="B2" s="232"/>
      <c r="C2" s="22"/>
      <c r="D2" s="22"/>
      <c r="E2" s="22"/>
      <c r="F2" s="35"/>
      <c r="G2" s="35"/>
      <c r="H2" s="35"/>
      <c r="I2" s="35"/>
      <c r="J2" s="233" t="s">
        <v>3</v>
      </c>
      <c r="K2" s="233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231" t="s">
        <v>23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26.25" thickBot="1" x14ac:dyDescent="0.2">
      <c r="A2" s="232"/>
      <c r="B2" s="232"/>
      <c r="C2" s="22"/>
      <c r="D2" s="22"/>
      <c r="E2" s="22"/>
      <c r="F2" s="35"/>
      <c r="G2" s="35"/>
      <c r="H2" s="35"/>
      <c r="I2" s="35"/>
      <c r="J2" s="233" t="s">
        <v>3</v>
      </c>
      <c r="K2" s="233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 x14ac:dyDescent="0.15">
      <c r="A1" s="231" t="s">
        <v>13</v>
      </c>
      <c r="B1" s="231"/>
      <c r="C1" s="231"/>
      <c r="D1" s="231"/>
      <c r="E1" s="231"/>
      <c r="F1" s="231"/>
      <c r="G1" s="231"/>
      <c r="H1" s="231"/>
      <c r="I1" s="231"/>
    </row>
    <row r="2" spans="1:11" ht="26.25" thickBot="1" x14ac:dyDescent="0.2">
      <c r="A2" s="24"/>
      <c r="B2" s="24"/>
      <c r="C2" s="22"/>
      <c r="D2" s="22"/>
      <c r="E2" s="22"/>
      <c r="F2" s="35"/>
      <c r="G2" s="35"/>
      <c r="H2" s="233" t="s">
        <v>3</v>
      </c>
      <c r="I2" s="233"/>
    </row>
    <row r="3" spans="1:11" ht="29.25" customHeight="1" thickBot="1" x14ac:dyDescent="0.2">
      <c r="A3" s="72" t="s">
        <v>5</v>
      </c>
      <c r="B3" s="73" t="s">
        <v>30</v>
      </c>
      <c r="C3" s="73" t="s">
        <v>14</v>
      </c>
      <c r="D3" s="73" t="s">
        <v>15</v>
      </c>
      <c r="E3" s="73" t="s">
        <v>16</v>
      </c>
      <c r="F3" s="73" t="s">
        <v>17</v>
      </c>
      <c r="G3" s="74" t="s">
        <v>66</v>
      </c>
      <c r="H3" s="73" t="s">
        <v>29</v>
      </c>
      <c r="I3" s="75" t="s">
        <v>18</v>
      </c>
    </row>
    <row r="4" spans="1:11" ht="30" customHeight="1" thickTop="1" x14ac:dyDescent="0.15">
      <c r="A4" s="92" t="s">
        <v>115</v>
      </c>
      <c r="B4" s="93" t="s">
        <v>111</v>
      </c>
      <c r="C4" s="94">
        <v>7101600</v>
      </c>
      <c r="D4" s="95" t="s">
        <v>196</v>
      </c>
      <c r="E4" s="96" t="s">
        <v>197</v>
      </c>
      <c r="F4" s="97" t="s">
        <v>199</v>
      </c>
      <c r="G4" s="96" t="s">
        <v>331</v>
      </c>
      <c r="H4" s="96" t="s">
        <v>332</v>
      </c>
      <c r="I4" s="98"/>
    </row>
    <row r="5" spans="1:11" ht="30" customHeight="1" x14ac:dyDescent="0.15">
      <c r="A5" s="68" t="s">
        <v>116</v>
      </c>
      <c r="B5" s="64" t="s">
        <v>111</v>
      </c>
      <c r="C5" s="65">
        <v>2631000</v>
      </c>
      <c r="D5" s="66" t="s">
        <v>168</v>
      </c>
      <c r="E5" s="84" t="s">
        <v>198</v>
      </c>
      <c r="F5" s="85" t="s">
        <v>200</v>
      </c>
      <c r="G5" s="84" t="s">
        <v>333</v>
      </c>
      <c r="H5" s="84" t="s">
        <v>333</v>
      </c>
      <c r="I5" s="69"/>
    </row>
    <row r="6" spans="1:11" ht="30" customHeight="1" x14ac:dyDescent="0.15">
      <c r="A6" s="68" t="s">
        <v>110</v>
      </c>
      <c r="B6" s="103" t="s">
        <v>117</v>
      </c>
      <c r="C6" s="65">
        <v>2640000</v>
      </c>
      <c r="D6" s="66" t="s">
        <v>164</v>
      </c>
      <c r="E6" s="84" t="s">
        <v>198</v>
      </c>
      <c r="F6" s="85" t="s">
        <v>200</v>
      </c>
      <c r="G6" s="84" t="s">
        <v>333</v>
      </c>
      <c r="H6" s="84" t="s">
        <v>333</v>
      </c>
      <c r="I6" s="69"/>
    </row>
    <row r="7" spans="1:11" ht="30" customHeight="1" x14ac:dyDescent="0.15">
      <c r="A7" s="68" t="s">
        <v>98</v>
      </c>
      <c r="B7" s="103" t="s">
        <v>103</v>
      </c>
      <c r="C7" s="65">
        <v>3366000</v>
      </c>
      <c r="D7" s="66" t="s">
        <v>164</v>
      </c>
      <c r="E7" s="84" t="s">
        <v>198</v>
      </c>
      <c r="F7" s="85" t="s">
        <v>200</v>
      </c>
      <c r="G7" s="84" t="s">
        <v>330</v>
      </c>
      <c r="H7" s="84" t="s">
        <v>330</v>
      </c>
      <c r="I7" s="69"/>
    </row>
    <row r="8" spans="1:11" ht="30" customHeight="1" x14ac:dyDescent="0.15">
      <c r="A8" s="68" t="s">
        <v>102</v>
      </c>
      <c r="B8" s="103" t="s">
        <v>104</v>
      </c>
      <c r="C8" s="65">
        <v>3564000</v>
      </c>
      <c r="D8" s="66" t="s">
        <v>201</v>
      </c>
      <c r="E8" s="84" t="s">
        <v>198</v>
      </c>
      <c r="F8" s="85" t="s">
        <v>200</v>
      </c>
      <c r="G8" s="84" t="s">
        <v>330</v>
      </c>
      <c r="H8" s="84" t="s">
        <v>330</v>
      </c>
      <c r="I8" s="69"/>
    </row>
    <row r="9" spans="1:11" ht="30" customHeight="1" x14ac:dyDescent="0.15">
      <c r="A9" s="68" t="s">
        <v>108</v>
      </c>
      <c r="B9" s="103" t="s">
        <v>105</v>
      </c>
      <c r="C9" s="65">
        <v>10002720</v>
      </c>
      <c r="D9" s="66" t="s">
        <v>202</v>
      </c>
      <c r="E9" s="84" t="s">
        <v>198</v>
      </c>
      <c r="F9" s="85" t="s">
        <v>200</v>
      </c>
      <c r="G9" s="84" t="s">
        <v>330</v>
      </c>
      <c r="H9" s="84" t="s">
        <v>330</v>
      </c>
      <c r="I9" s="69"/>
    </row>
    <row r="10" spans="1:11" ht="29.25" customHeight="1" x14ac:dyDescent="0.15">
      <c r="A10" s="68" t="s">
        <v>109</v>
      </c>
      <c r="B10" s="64" t="s">
        <v>106</v>
      </c>
      <c r="C10" s="65">
        <v>1200000</v>
      </c>
      <c r="D10" s="66" t="s">
        <v>201</v>
      </c>
      <c r="E10" s="84" t="s">
        <v>198</v>
      </c>
      <c r="F10" s="85" t="s">
        <v>200</v>
      </c>
      <c r="G10" s="84" t="s">
        <v>330</v>
      </c>
      <c r="H10" s="84" t="s">
        <v>330</v>
      </c>
      <c r="I10" s="70"/>
    </row>
    <row r="11" spans="1:11" s="91" customFormat="1" ht="30" customHeight="1" x14ac:dyDescent="0.15">
      <c r="A11" s="68" t="s">
        <v>208</v>
      </c>
      <c r="B11" s="64" t="s">
        <v>106</v>
      </c>
      <c r="C11" s="66" t="s">
        <v>201</v>
      </c>
      <c r="D11" s="67" t="s">
        <v>126</v>
      </c>
      <c r="E11" s="84" t="s">
        <v>198</v>
      </c>
      <c r="F11" s="85" t="s">
        <v>200</v>
      </c>
      <c r="G11" s="84" t="s">
        <v>330</v>
      </c>
      <c r="H11" s="84" t="s">
        <v>330</v>
      </c>
      <c r="I11" s="69"/>
    </row>
    <row r="12" spans="1:11" ht="30" customHeight="1" x14ac:dyDescent="0.15">
      <c r="A12" s="71" t="s">
        <v>99</v>
      </c>
      <c r="B12" s="64" t="s">
        <v>203</v>
      </c>
      <c r="C12" s="65">
        <v>321944670</v>
      </c>
      <c r="D12" s="66" t="s">
        <v>204</v>
      </c>
      <c r="E12" s="84" t="s">
        <v>198</v>
      </c>
      <c r="F12" s="85" t="s">
        <v>200</v>
      </c>
      <c r="G12" s="84" t="s">
        <v>330</v>
      </c>
      <c r="H12" s="84" t="s">
        <v>330</v>
      </c>
      <c r="I12" s="69"/>
    </row>
    <row r="13" spans="1:11" ht="30" customHeight="1" x14ac:dyDescent="0.15">
      <c r="A13" s="68" t="s">
        <v>125</v>
      </c>
      <c r="B13" s="64" t="s">
        <v>106</v>
      </c>
      <c r="C13" s="65">
        <v>3240000</v>
      </c>
      <c r="D13" s="66" t="s">
        <v>164</v>
      </c>
      <c r="E13" s="84" t="s">
        <v>198</v>
      </c>
      <c r="F13" s="85" t="s">
        <v>200</v>
      </c>
      <c r="G13" s="84" t="s">
        <v>330</v>
      </c>
      <c r="H13" s="84" t="s">
        <v>330</v>
      </c>
      <c r="I13" s="69"/>
    </row>
    <row r="14" spans="1:11" s="83" customFormat="1" ht="30" hidden="1" customHeight="1" x14ac:dyDescent="0.15">
      <c r="A14" s="68" t="s">
        <v>118</v>
      </c>
      <c r="B14" s="64" t="s">
        <v>206</v>
      </c>
      <c r="C14" s="65">
        <v>2988000</v>
      </c>
      <c r="D14" s="66" t="s">
        <v>205</v>
      </c>
      <c r="E14" s="84" t="s">
        <v>198</v>
      </c>
      <c r="F14" s="85" t="s">
        <v>200</v>
      </c>
      <c r="G14" s="84" t="s">
        <v>330</v>
      </c>
      <c r="H14" s="84" t="s">
        <v>330</v>
      </c>
      <c r="I14" s="69"/>
      <c r="K14" s="83" t="s">
        <v>218</v>
      </c>
    </row>
    <row r="15" spans="1:11" s="91" customFormat="1" ht="30" customHeight="1" x14ac:dyDescent="0.15">
      <c r="A15" s="145" t="s">
        <v>211</v>
      </c>
      <c r="B15" s="146" t="s">
        <v>129</v>
      </c>
      <c r="C15" s="147">
        <v>41400000</v>
      </c>
      <c r="D15" s="148" t="s">
        <v>168</v>
      </c>
      <c r="E15" s="149" t="s">
        <v>197</v>
      </c>
      <c r="F15" s="150" t="s">
        <v>199</v>
      </c>
      <c r="G15" s="84" t="s">
        <v>330</v>
      </c>
      <c r="H15" s="84" t="s">
        <v>330</v>
      </c>
      <c r="I15" s="151"/>
    </row>
    <row r="16" spans="1:11" s="91" customFormat="1" ht="30" customHeight="1" x14ac:dyDescent="0.15">
      <c r="A16" s="145" t="s">
        <v>213</v>
      </c>
      <c r="B16" s="146" t="s">
        <v>214</v>
      </c>
      <c r="C16" s="147">
        <v>3630000</v>
      </c>
      <c r="D16" s="148" t="s">
        <v>215</v>
      </c>
      <c r="E16" s="149" t="s">
        <v>216</v>
      </c>
      <c r="F16" s="150" t="s">
        <v>199</v>
      </c>
      <c r="G16" s="84" t="s">
        <v>330</v>
      </c>
      <c r="H16" s="84" t="s">
        <v>330</v>
      </c>
      <c r="I16" s="151"/>
    </row>
    <row r="17" spans="1:9" s="91" customFormat="1" ht="30" customHeight="1" x14ac:dyDescent="0.15">
      <c r="A17" s="68" t="s">
        <v>334</v>
      </c>
      <c r="B17" s="64" t="s">
        <v>335</v>
      </c>
      <c r="C17" s="65">
        <v>3000000</v>
      </c>
      <c r="D17" s="66" t="s">
        <v>248</v>
      </c>
      <c r="E17" s="66" t="s">
        <v>336</v>
      </c>
      <c r="F17" s="84" t="s">
        <v>337</v>
      </c>
      <c r="G17" s="84" t="s">
        <v>337</v>
      </c>
      <c r="H17" s="84" t="s">
        <v>337</v>
      </c>
      <c r="I17" s="161"/>
    </row>
    <row r="18" spans="1:9" s="91" customFormat="1" ht="30" customHeight="1" x14ac:dyDescent="0.15">
      <c r="A18" s="145" t="s">
        <v>339</v>
      </c>
      <c r="B18" s="146" t="s">
        <v>243</v>
      </c>
      <c r="C18" s="147">
        <v>2000000</v>
      </c>
      <c r="D18" s="148" t="s">
        <v>250</v>
      </c>
      <c r="E18" s="149" t="s">
        <v>340</v>
      </c>
      <c r="F18" s="149" t="s">
        <v>341</v>
      </c>
      <c r="G18" s="149" t="s">
        <v>341</v>
      </c>
      <c r="H18" s="149" t="s">
        <v>341</v>
      </c>
      <c r="I18" s="151"/>
    </row>
    <row r="19" spans="1:9" s="91" customFormat="1" ht="30" customHeight="1" thickBot="1" x14ac:dyDescent="0.2">
      <c r="A19" s="168" t="s">
        <v>306</v>
      </c>
      <c r="B19" s="118" t="s">
        <v>313</v>
      </c>
      <c r="C19" s="119">
        <v>1150000</v>
      </c>
      <c r="D19" s="178" t="s">
        <v>308</v>
      </c>
      <c r="E19" s="223" t="s">
        <v>342</v>
      </c>
      <c r="F19" s="223" t="s">
        <v>311</v>
      </c>
      <c r="G19" s="223" t="s">
        <v>311</v>
      </c>
      <c r="H19" s="223" t="s">
        <v>311</v>
      </c>
      <c r="I19" s="136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20" customWidth="1"/>
  </cols>
  <sheetData>
    <row r="1" spans="1:11" ht="25.5" x14ac:dyDescent="0.15">
      <c r="A1" s="231" t="s">
        <v>19</v>
      </c>
      <c r="B1" s="231"/>
      <c r="C1" s="231"/>
      <c r="D1" s="231"/>
      <c r="E1" s="231"/>
      <c r="F1" s="231"/>
      <c r="G1" s="231"/>
      <c r="H1" s="231"/>
      <c r="I1" s="231"/>
    </row>
    <row r="2" spans="1:11" ht="26.25" thickBot="1" x14ac:dyDescent="0.2">
      <c r="A2" s="232"/>
      <c r="B2" s="232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53" t="s">
        <v>113</v>
      </c>
      <c r="B4" s="156" t="s">
        <v>115</v>
      </c>
      <c r="C4" s="93" t="s">
        <v>111</v>
      </c>
      <c r="D4" s="94">
        <v>7101600</v>
      </c>
      <c r="E4" s="100"/>
      <c r="F4" s="99">
        <v>642130</v>
      </c>
      <c r="G4" s="100"/>
      <c r="H4" s="99">
        <f>F4</f>
        <v>642130</v>
      </c>
      <c r="I4" s="101"/>
    </row>
    <row r="5" spans="1:11" ht="26.25" customHeight="1" x14ac:dyDescent="0.15">
      <c r="A5" s="154" t="s">
        <v>112</v>
      </c>
      <c r="B5" s="157" t="s">
        <v>116</v>
      </c>
      <c r="C5" s="64" t="s">
        <v>111</v>
      </c>
      <c r="D5" s="65">
        <v>2631000</v>
      </c>
      <c r="E5" s="57"/>
      <c r="F5" s="62">
        <v>188850</v>
      </c>
      <c r="G5" s="57"/>
      <c r="H5" s="62">
        <f t="shared" ref="H5:H7" si="0">F5</f>
        <v>188850</v>
      </c>
      <c r="I5" s="58"/>
      <c r="K5" s="120" t="s">
        <v>135</v>
      </c>
    </row>
    <row r="6" spans="1:11" ht="26.25" customHeight="1" x14ac:dyDescent="0.15">
      <c r="A6" s="154" t="s">
        <v>112</v>
      </c>
      <c r="B6" s="158" t="s">
        <v>110</v>
      </c>
      <c r="C6" s="103" t="s">
        <v>117</v>
      </c>
      <c r="D6" s="65">
        <v>2640000</v>
      </c>
      <c r="E6" s="57"/>
      <c r="F6" s="62">
        <f>D6/12</f>
        <v>220000</v>
      </c>
      <c r="G6" s="57"/>
      <c r="H6" s="62">
        <f>F6</f>
        <v>220000</v>
      </c>
      <c r="I6" s="58"/>
    </row>
    <row r="7" spans="1:11" ht="26.25" customHeight="1" x14ac:dyDescent="0.15">
      <c r="A7" s="154" t="s">
        <v>112</v>
      </c>
      <c r="B7" s="157" t="s">
        <v>98</v>
      </c>
      <c r="C7" s="103" t="s">
        <v>103</v>
      </c>
      <c r="D7" s="65">
        <v>3366000</v>
      </c>
      <c r="E7" s="57"/>
      <c r="F7" s="62">
        <f t="shared" ref="F7" si="1">D7/12</f>
        <v>280500</v>
      </c>
      <c r="G7" s="57"/>
      <c r="H7" s="62">
        <f t="shared" si="0"/>
        <v>280500</v>
      </c>
      <c r="I7" s="58"/>
    </row>
    <row r="8" spans="1:11" ht="26.25" customHeight="1" x14ac:dyDescent="0.15">
      <c r="A8" s="154" t="s">
        <v>112</v>
      </c>
      <c r="B8" s="157" t="s">
        <v>102</v>
      </c>
      <c r="C8" s="103" t="s">
        <v>104</v>
      </c>
      <c r="D8" s="65">
        <v>3564000</v>
      </c>
      <c r="E8" s="57"/>
      <c r="F8" s="62">
        <f>D8/12</f>
        <v>297000</v>
      </c>
      <c r="G8" s="57"/>
      <c r="H8" s="62">
        <f t="shared" ref="H8:H13" si="2">F8</f>
        <v>297000</v>
      </c>
      <c r="I8" s="58"/>
    </row>
    <row r="9" spans="1:11" ht="26.25" customHeight="1" x14ac:dyDescent="0.15">
      <c r="A9" s="154" t="s">
        <v>112</v>
      </c>
      <c r="B9" s="157" t="s">
        <v>108</v>
      </c>
      <c r="C9" s="103" t="s">
        <v>105</v>
      </c>
      <c r="D9" s="65">
        <v>10002720</v>
      </c>
      <c r="E9" s="57"/>
      <c r="F9" s="62">
        <f>D9/12</f>
        <v>833560</v>
      </c>
      <c r="G9" s="57"/>
      <c r="H9" s="62">
        <f>F9</f>
        <v>833560</v>
      </c>
      <c r="I9" s="58"/>
    </row>
    <row r="10" spans="1:11" ht="26.25" customHeight="1" x14ac:dyDescent="0.15">
      <c r="A10" s="154" t="s">
        <v>112</v>
      </c>
      <c r="B10" s="157" t="s">
        <v>125</v>
      </c>
      <c r="C10" s="64" t="s">
        <v>106</v>
      </c>
      <c r="D10" s="65">
        <v>3240000</v>
      </c>
      <c r="E10" s="57"/>
      <c r="F10" s="62">
        <f>D10/12</f>
        <v>270000</v>
      </c>
      <c r="G10" s="57"/>
      <c r="H10" s="62">
        <f>F10</f>
        <v>270000</v>
      </c>
      <c r="I10" s="58"/>
    </row>
    <row r="11" spans="1:11" ht="26.25" customHeight="1" x14ac:dyDescent="0.15">
      <c r="A11" s="154" t="s">
        <v>112</v>
      </c>
      <c r="B11" s="157" t="s">
        <v>109</v>
      </c>
      <c r="C11" s="64" t="s">
        <v>106</v>
      </c>
      <c r="D11" s="65">
        <v>1200000</v>
      </c>
      <c r="E11" s="57"/>
      <c r="F11" s="62">
        <f>D11/12</f>
        <v>100000</v>
      </c>
      <c r="G11" s="57"/>
      <c r="H11" s="62">
        <f t="shared" si="2"/>
        <v>100000</v>
      </c>
      <c r="I11" s="58"/>
    </row>
    <row r="12" spans="1:11" s="91" customFormat="1" ht="26.25" customHeight="1" x14ac:dyDescent="0.15">
      <c r="A12" s="154" t="s">
        <v>112</v>
      </c>
      <c r="B12" s="157" t="s">
        <v>207</v>
      </c>
      <c r="C12" s="64" t="s">
        <v>106</v>
      </c>
      <c r="D12" s="65">
        <v>600000</v>
      </c>
      <c r="E12" s="57"/>
      <c r="F12" s="62">
        <f>D12/10</f>
        <v>60000</v>
      </c>
      <c r="G12" s="57"/>
      <c r="H12" s="62">
        <f>F12</f>
        <v>60000</v>
      </c>
      <c r="I12" s="58"/>
      <c r="K12" s="120"/>
    </row>
    <row r="13" spans="1:11" ht="26.25" customHeight="1" x14ac:dyDescent="0.15">
      <c r="A13" s="154" t="s">
        <v>112</v>
      </c>
      <c r="B13" s="157" t="s">
        <v>107</v>
      </c>
      <c r="C13" s="64" t="s">
        <v>127</v>
      </c>
      <c r="D13" s="65">
        <v>41400000</v>
      </c>
      <c r="E13" s="117"/>
      <c r="F13" s="62">
        <v>3240000</v>
      </c>
      <c r="G13" s="57"/>
      <c r="H13" s="62">
        <f t="shared" si="2"/>
        <v>3240000</v>
      </c>
      <c r="I13" s="58"/>
      <c r="K13" s="120" t="s">
        <v>134</v>
      </c>
    </row>
    <row r="14" spans="1:11" ht="26.25" customHeight="1" x14ac:dyDescent="0.15">
      <c r="A14" s="154" t="s">
        <v>112</v>
      </c>
      <c r="B14" s="159" t="s">
        <v>99</v>
      </c>
      <c r="C14" s="64" t="s">
        <v>209</v>
      </c>
      <c r="D14" s="65">
        <v>321944670</v>
      </c>
      <c r="E14" s="57"/>
      <c r="F14" s="167">
        <v>24156000</v>
      </c>
      <c r="G14" s="57"/>
      <c r="H14" s="62">
        <f t="shared" ref="H14:H24" si="3">F14</f>
        <v>24156000</v>
      </c>
      <c r="I14" s="58"/>
      <c r="K14" s="120" t="s">
        <v>134</v>
      </c>
    </row>
    <row r="15" spans="1:11" s="91" customFormat="1" ht="26.25" hidden="1" customHeight="1" x14ac:dyDescent="0.15">
      <c r="A15" s="162" t="s">
        <v>112</v>
      </c>
      <c r="B15" s="166" t="s">
        <v>118</v>
      </c>
      <c r="C15" s="146" t="s">
        <v>186</v>
      </c>
      <c r="D15" s="147">
        <v>2988000</v>
      </c>
      <c r="E15" s="163"/>
      <c r="F15" s="164">
        <f>D15/6</f>
        <v>498000</v>
      </c>
      <c r="G15" s="163"/>
      <c r="H15" s="164">
        <f t="shared" si="3"/>
        <v>498000</v>
      </c>
      <c r="I15" s="165"/>
      <c r="K15" s="141" t="s">
        <v>210</v>
      </c>
    </row>
    <row r="16" spans="1:11" s="91" customFormat="1" ht="26.25" customHeight="1" x14ac:dyDescent="0.15">
      <c r="A16" s="162" t="s">
        <v>112</v>
      </c>
      <c r="B16" s="157" t="s">
        <v>213</v>
      </c>
      <c r="C16" s="146" t="s">
        <v>214</v>
      </c>
      <c r="D16" s="147">
        <v>3630000</v>
      </c>
      <c r="E16" s="163"/>
      <c r="F16" s="164">
        <v>330000</v>
      </c>
      <c r="G16" s="163"/>
      <c r="H16" s="164">
        <f t="shared" si="3"/>
        <v>330000</v>
      </c>
      <c r="I16" s="165"/>
      <c r="K16" s="141"/>
    </row>
    <row r="17" spans="1:11" s="91" customFormat="1" ht="26.25" customHeight="1" x14ac:dyDescent="0.15">
      <c r="A17" s="162" t="s">
        <v>112</v>
      </c>
      <c r="B17" s="166" t="s">
        <v>343</v>
      </c>
      <c r="C17" s="146" t="s">
        <v>245</v>
      </c>
      <c r="D17" s="147">
        <v>1920000</v>
      </c>
      <c r="E17" s="163"/>
      <c r="F17" s="164">
        <f>D17</f>
        <v>1920000</v>
      </c>
      <c r="G17" s="163"/>
      <c r="H17" s="164">
        <f>F17</f>
        <v>1920000</v>
      </c>
      <c r="I17" s="165"/>
      <c r="K17" s="141"/>
    </row>
    <row r="18" spans="1:11" s="91" customFormat="1" ht="26.25" customHeight="1" x14ac:dyDescent="0.15">
      <c r="A18" s="162" t="s">
        <v>112</v>
      </c>
      <c r="B18" s="166" t="s">
        <v>344</v>
      </c>
      <c r="C18" s="146" t="s">
        <v>247</v>
      </c>
      <c r="D18" s="147">
        <v>5606000</v>
      </c>
      <c r="E18" s="163"/>
      <c r="F18" s="164">
        <v>5006000</v>
      </c>
      <c r="G18" s="163"/>
      <c r="H18" s="164">
        <f t="shared" si="3"/>
        <v>5006000</v>
      </c>
      <c r="I18" s="224" t="s">
        <v>345</v>
      </c>
      <c r="K18" s="141"/>
    </row>
    <row r="19" spans="1:11" s="91" customFormat="1" ht="26.25" customHeight="1" x14ac:dyDescent="0.15">
      <c r="A19" s="162" t="s">
        <v>112</v>
      </c>
      <c r="B19" s="166" t="s">
        <v>338</v>
      </c>
      <c r="C19" s="146" t="s">
        <v>243</v>
      </c>
      <c r="D19" s="147">
        <v>2000000</v>
      </c>
      <c r="E19" s="163"/>
      <c r="F19" s="164">
        <f t="shared" ref="F19:F24" si="4">D19</f>
        <v>2000000</v>
      </c>
      <c r="G19" s="163"/>
      <c r="H19" s="164">
        <f t="shared" si="3"/>
        <v>2000000</v>
      </c>
      <c r="I19" s="165"/>
      <c r="K19" s="141"/>
    </row>
    <row r="20" spans="1:11" s="91" customFormat="1" ht="26.25" customHeight="1" x14ac:dyDescent="0.15">
      <c r="A20" s="162" t="s">
        <v>112</v>
      </c>
      <c r="B20" s="166" t="s">
        <v>306</v>
      </c>
      <c r="C20" s="146" t="s">
        <v>313</v>
      </c>
      <c r="D20" s="147">
        <v>1150000</v>
      </c>
      <c r="E20" s="163"/>
      <c r="F20" s="164">
        <f t="shared" si="4"/>
        <v>1150000</v>
      </c>
      <c r="G20" s="163"/>
      <c r="H20" s="164">
        <f t="shared" si="3"/>
        <v>1150000</v>
      </c>
      <c r="I20" s="165"/>
      <c r="K20" s="141"/>
    </row>
    <row r="21" spans="1:11" s="91" customFormat="1" ht="26.25" customHeight="1" x14ac:dyDescent="0.15">
      <c r="A21" s="162" t="s">
        <v>112</v>
      </c>
      <c r="B21" s="166" t="s">
        <v>359</v>
      </c>
      <c r="C21" s="146" t="s">
        <v>360</v>
      </c>
      <c r="D21" s="147">
        <v>4700000</v>
      </c>
      <c r="E21" s="163"/>
      <c r="F21" s="164">
        <f t="shared" si="4"/>
        <v>4700000</v>
      </c>
      <c r="G21" s="163"/>
      <c r="H21" s="164">
        <f t="shared" si="3"/>
        <v>4700000</v>
      </c>
      <c r="I21" s="165"/>
      <c r="K21" s="141"/>
    </row>
    <row r="22" spans="1:11" s="91" customFormat="1" ht="26.25" customHeight="1" x14ac:dyDescent="0.15">
      <c r="A22" s="162" t="s">
        <v>112</v>
      </c>
      <c r="B22" s="166" t="s">
        <v>361</v>
      </c>
      <c r="C22" s="146" t="s">
        <v>362</v>
      </c>
      <c r="D22" s="147">
        <v>6336000</v>
      </c>
      <c r="E22" s="163"/>
      <c r="F22" s="164">
        <f t="shared" si="4"/>
        <v>6336000</v>
      </c>
      <c r="G22" s="163"/>
      <c r="H22" s="164">
        <f t="shared" si="3"/>
        <v>6336000</v>
      </c>
      <c r="I22" s="165"/>
      <c r="K22" s="141"/>
    </row>
    <row r="23" spans="1:11" s="91" customFormat="1" ht="26.25" customHeight="1" x14ac:dyDescent="0.15">
      <c r="A23" s="162" t="s">
        <v>112</v>
      </c>
      <c r="B23" s="166" t="s">
        <v>363</v>
      </c>
      <c r="C23" s="146" t="s">
        <v>364</v>
      </c>
      <c r="D23" s="147">
        <v>8800000</v>
      </c>
      <c r="E23" s="163"/>
      <c r="F23" s="164">
        <f t="shared" si="4"/>
        <v>8800000</v>
      </c>
      <c r="G23" s="163"/>
      <c r="H23" s="164">
        <f t="shared" si="3"/>
        <v>8800000</v>
      </c>
      <c r="I23" s="165"/>
      <c r="K23" s="141"/>
    </row>
    <row r="24" spans="1:11" s="91" customFormat="1" ht="26.25" customHeight="1" thickBot="1" x14ac:dyDescent="0.2">
      <c r="A24" s="155" t="s">
        <v>112</v>
      </c>
      <c r="B24" s="179" t="s">
        <v>365</v>
      </c>
      <c r="C24" s="118" t="s">
        <v>366</v>
      </c>
      <c r="D24" s="119">
        <v>650000</v>
      </c>
      <c r="E24" s="137"/>
      <c r="F24" s="138">
        <f t="shared" si="4"/>
        <v>650000</v>
      </c>
      <c r="G24" s="137"/>
      <c r="H24" s="138">
        <f t="shared" si="3"/>
        <v>650000</v>
      </c>
      <c r="I24" s="139"/>
      <c r="K24" s="141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6"/>
  </cols>
  <sheetData>
    <row r="1" spans="1:6" ht="25.5" x14ac:dyDescent="0.15">
      <c r="A1" s="231" t="s">
        <v>21</v>
      </c>
      <c r="B1" s="231"/>
      <c r="C1" s="231"/>
      <c r="D1" s="231"/>
      <c r="E1" s="231"/>
    </row>
    <row r="2" spans="1:6" ht="26.25" thickBot="1" x14ac:dyDescent="0.2">
      <c r="A2" s="87"/>
      <c r="B2" s="87"/>
      <c r="C2" s="86"/>
      <c r="D2" s="86"/>
      <c r="E2" s="88" t="s">
        <v>53</v>
      </c>
    </row>
    <row r="3" spans="1:6" ht="18.75" customHeight="1" x14ac:dyDescent="0.15">
      <c r="A3" s="234" t="s">
        <v>54</v>
      </c>
      <c r="B3" s="90" t="s">
        <v>55</v>
      </c>
      <c r="C3" s="237" t="s">
        <v>307</v>
      </c>
      <c r="D3" s="238"/>
      <c r="E3" s="240"/>
    </row>
    <row r="4" spans="1:6" ht="18.75" customHeight="1" x14ac:dyDescent="0.15">
      <c r="A4" s="235"/>
      <c r="B4" s="14" t="s">
        <v>56</v>
      </c>
      <c r="C4" s="20">
        <v>1200000</v>
      </c>
      <c r="D4" s="16" t="s">
        <v>57</v>
      </c>
      <c r="E4" s="111">
        <v>1150000</v>
      </c>
    </row>
    <row r="5" spans="1:6" ht="18.75" customHeight="1" x14ac:dyDescent="0.15">
      <c r="A5" s="235"/>
      <c r="B5" s="14" t="s">
        <v>58</v>
      </c>
      <c r="C5" s="17">
        <f>E4/C4</f>
        <v>0.95833333333333337</v>
      </c>
      <c r="D5" s="16" t="s">
        <v>33</v>
      </c>
      <c r="E5" s="111">
        <f>E4</f>
        <v>1150000</v>
      </c>
    </row>
    <row r="6" spans="1:6" ht="18.75" customHeight="1" x14ac:dyDescent="0.15">
      <c r="A6" s="235"/>
      <c r="B6" s="14" t="s">
        <v>32</v>
      </c>
      <c r="C6" s="18" t="s">
        <v>309</v>
      </c>
      <c r="D6" s="16" t="s">
        <v>83</v>
      </c>
      <c r="E6" s="112" t="s">
        <v>310</v>
      </c>
    </row>
    <row r="7" spans="1:6" ht="18.75" customHeight="1" x14ac:dyDescent="0.15">
      <c r="A7" s="235"/>
      <c r="B7" s="14" t="s">
        <v>59</v>
      </c>
      <c r="C7" s="19" t="s">
        <v>212</v>
      </c>
      <c r="D7" s="16" t="s">
        <v>60</v>
      </c>
      <c r="E7" s="112" t="s">
        <v>312</v>
      </c>
    </row>
    <row r="8" spans="1:6" ht="18.75" customHeight="1" x14ac:dyDescent="0.15">
      <c r="A8" s="235"/>
      <c r="B8" s="14" t="s">
        <v>61</v>
      </c>
      <c r="C8" s="19" t="s">
        <v>120</v>
      </c>
      <c r="D8" s="16" t="s">
        <v>35</v>
      </c>
      <c r="E8" s="113" t="s">
        <v>313</v>
      </c>
    </row>
    <row r="9" spans="1:6" ht="18.75" customHeight="1" thickBot="1" x14ac:dyDescent="0.2">
      <c r="A9" s="236"/>
      <c r="B9" s="89" t="s">
        <v>62</v>
      </c>
      <c r="C9" s="104" t="s">
        <v>121</v>
      </c>
      <c r="D9" s="105" t="s">
        <v>63</v>
      </c>
      <c r="E9" s="140" t="s">
        <v>314</v>
      </c>
    </row>
    <row r="10" spans="1:6" s="91" customFormat="1" ht="18.75" customHeight="1" x14ac:dyDescent="0.15">
      <c r="A10" s="234" t="s">
        <v>54</v>
      </c>
      <c r="B10" s="90" t="s">
        <v>55</v>
      </c>
      <c r="C10" s="237" t="s">
        <v>315</v>
      </c>
      <c r="D10" s="238"/>
      <c r="E10" s="241"/>
      <c r="F10" s="106"/>
    </row>
    <row r="11" spans="1:6" s="91" customFormat="1" ht="18.75" customHeight="1" x14ac:dyDescent="0.15">
      <c r="A11" s="235"/>
      <c r="B11" s="14" t="s">
        <v>56</v>
      </c>
      <c r="C11" s="20">
        <v>2500000</v>
      </c>
      <c r="D11" s="16" t="s">
        <v>57</v>
      </c>
      <c r="E11" s="111">
        <v>2300000</v>
      </c>
      <c r="F11" s="106"/>
    </row>
    <row r="12" spans="1:6" s="91" customFormat="1" ht="18.75" customHeight="1" x14ac:dyDescent="0.15">
      <c r="A12" s="235"/>
      <c r="B12" s="14" t="s">
        <v>58</v>
      </c>
      <c r="C12" s="17">
        <f>E11/C11</f>
        <v>0.92</v>
      </c>
      <c r="D12" s="16" t="s">
        <v>33</v>
      </c>
      <c r="E12" s="111">
        <f>E11</f>
        <v>2300000</v>
      </c>
      <c r="F12" s="106"/>
    </row>
    <row r="13" spans="1:6" s="91" customFormat="1" ht="18.75" customHeight="1" x14ac:dyDescent="0.15">
      <c r="A13" s="235"/>
      <c r="B13" s="14" t="s">
        <v>32</v>
      </c>
      <c r="C13" s="18" t="s">
        <v>316</v>
      </c>
      <c r="D13" s="16" t="s">
        <v>83</v>
      </c>
      <c r="E13" s="112" t="s">
        <v>317</v>
      </c>
      <c r="F13" s="106"/>
    </row>
    <row r="14" spans="1:6" s="91" customFormat="1" ht="18.75" customHeight="1" x14ac:dyDescent="0.15">
      <c r="A14" s="235"/>
      <c r="B14" s="14" t="s">
        <v>59</v>
      </c>
      <c r="C14" s="19" t="s">
        <v>163</v>
      </c>
      <c r="D14" s="16" t="s">
        <v>60</v>
      </c>
      <c r="E14" s="123" t="s">
        <v>318</v>
      </c>
      <c r="F14" s="106"/>
    </row>
    <row r="15" spans="1:6" s="91" customFormat="1" ht="18.75" customHeight="1" x14ac:dyDescent="0.15">
      <c r="A15" s="235"/>
      <c r="B15" s="14" t="s">
        <v>61</v>
      </c>
      <c r="C15" s="19" t="s">
        <v>120</v>
      </c>
      <c r="D15" s="16" t="s">
        <v>35</v>
      </c>
      <c r="E15" s="113" t="s">
        <v>242</v>
      </c>
      <c r="F15" s="106"/>
    </row>
    <row r="16" spans="1:6" s="91" customFormat="1" ht="18.75" customHeight="1" thickBot="1" x14ac:dyDescent="0.2">
      <c r="A16" s="236"/>
      <c r="B16" s="89" t="s">
        <v>62</v>
      </c>
      <c r="C16" s="104" t="s">
        <v>121</v>
      </c>
      <c r="D16" s="105" t="s">
        <v>63</v>
      </c>
      <c r="E16" s="152" t="s">
        <v>319</v>
      </c>
      <c r="F16" s="106"/>
    </row>
    <row r="17" spans="1:7" ht="16.5" x14ac:dyDescent="0.15">
      <c r="A17" s="234" t="s">
        <v>54</v>
      </c>
      <c r="B17" s="90" t="s">
        <v>55</v>
      </c>
      <c r="C17" s="237" t="s">
        <v>320</v>
      </c>
      <c r="D17" s="238"/>
      <c r="E17" s="240"/>
    </row>
    <row r="18" spans="1:7" ht="16.5" x14ac:dyDescent="0.15">
      <c r="A18" s="235"/>
      <c r="B18" s="14" t="s">
        <v>56</v>
      </c>
      <c r="C18" s="20">
        <v>4200000</v>
      </c>
      <c r="D18" s="16" t="s">
        <v>57</v>
      </c>
      <c r="E18" s="111">
        <v>4000000</v>
      </c>
    </row>
    <row r="19" spans="1:7" ht="16.5" x14ac:dyDescent="0.15">
      <c r="A19" s="235"/>
      <c r="B19" s="14" t="s">
        <v>58</v>
      </c>
      <c r="C19" s="17">
        <f>E18/C18</f>
        <v>0.95238095238095233</v>
      </c>
      <c r="D19" s="16" t="s">
        <v>33</v>
      </c>
      <c r="E19" s="111">
        <f>E18</f>
        <v>4000000</v>
      </c>
    </row>
    <row r="20" spans="1:7" ht="16.5" x14ac:dyDescent="0.15">
      <c r="A20" s="235"/>
      <c r="B20" s="14" t="s">
        <v>32</v>
      </c>
      <c r="C20" s="18" t="s">
        <v>321</v>
      </c>
      <c r="D20" s="16" t="s">
        <v>83</v>
      </c>
      <c r="E20" s="112" t="s">
        <v>322</v>
      </c>
    </row>
    <row r="21" spans="1:7" ht="16.5" x14ac:dyDescent="0.15">
      <c r="A21" s="235"/>
      <c r="B21" s="14" t="s">
        <v>59</v>
      </c>
      <c r="C21" s="19" t="s">
        <v>119</v>
      </c>
      <c r="D21" s="16" t="s">
        <v>60</v>
      </c>
      <c r="E21" s="123" t="s">
        <v>246</v>
      </c>
    </row>
    <row r="22" spans="1:7" ht="16.5" x14ac:dyDescent="0.15">
      <c r="A22" s="235"/>
      <c r="B22" s="14" t="s">
        <v>61</v>
      </c>
      <c r="C22" s="19" t="s">
        <v>120</v>
      </c>
      <c r="D22" s="16" t="s">
        <v>35</v>
      </c>
      <c r="E22" s="115" t="s">
        <v>323</v>
      </c>
    </row>
    <row r="23" spans="1:7" ht="17.25" thickBot="1" x14ac:dyDescent="0.2">
      <c r="A23" s="236"/>
      <c r="B23" s="89" t="s">
        <v>62</v>
      </c>
      <c r="C23" s="104" t="s">
        <v>121</v>
      </c>
      <c r="D23" s="105" t="s">
        <v>63</v>
      </c>
      <c r="E23" s="116" t="s">
        <v>324</v>
      </c>
    </row>
    <row r="24" spans="1:7" ht="16.5" x14ac:dyDescent="0.15">
      <c r="A24" s="234" t="s">
        <v>54</v>
      </c>
      <c r="B24" s="90" t="s">
        <v>55</v>
      </c>
      <c r="C24" s="237" t="s">
        <v>325</v>
      </c>
      <c r="D24" s="238"/>
      <c r="E24" s="240"/>
    </row>
    <row r="25" spans="1:7" ht="16.5" x14ac:dyDescent="0.15">
      <c r="A25" s="235"/>
      <c r="B25" s="14" t="s">
        <v>56</v>
      </c>
      <c r="C25" s="20">
        <v>89128710</v>
      </c>
      <c r="D25" s="16" t="s">
        <v>57</v>
      </c>
      <c r="E25" s="111">
        <v>89128710</v>
      </c>
    </row>
    <row r="26" spans="1:7" ht="16.5" x14ac:dyDescent="0.15">
      <c r="A26" s="235"/>
      <c r="B26" s="14" t="s">
        <v>58</v>
      </c>
      <c r="C26" s="17">
        <f>E25/C25</f>
        <v>1</v>
      </c>
      <c r="D26" s="16" t="s">
        <v>33</v>
      </c>
      <c r="E26" s="111">
        <f>E25</f>
        <v>89128710</v>
      </c>
    </row>
    <row r="27" spans="1:7" ht="16.5" x14ac:dyDescent="0.15">
      <c r="A27" s="235"/>
      <c r="B27" s="14" t="s">
        <v>32</v>
      </c>
      <c r="C27" s="18" t="s">
        <v>326</v>
      </c>
      <c r="D27" s="16" t="s">
        <v>83</v>
      </c>
      <c r="E27" s="112" t="s">
        <v>327</v>
      </c>
    </row>
    <row r="28" spans="1:7" ht="16.5" x14ac:dyDescent="0.15">
      <c r="A28" s="235"/>
      <c r="B28" s="14" t="s">
        <v>59</v>
      </c>
      <c r="C28" s="19" t="s">
        <v>119</v>
      </c>
      <c r="D28" s="16" t="s">
        <v>60</v>
      </c>
      <c r="E28" s="112" t="s">
        <v>161</v>
      </c>
    </row>
    <row r="29" spans="1:7" ht="16.5" x14ac:dyDescent="0.15">
      <c r="A29" s="235"/>
      <c r="B29" s="14" t="s">
        <v>61</v>
      </c>
      <c r="C29" s="19" t="s">
        <v>120</v>
      </c>
      <c r="D29" s="16" t="s">
        <v>35</v>
      </c>
      <c r="E29" s="113" t="s">
        <v>328</v>
      </c>
    </row>
    <row r="30" spans="1:7" ht="18" customHeight="1" thickBot="1" x14ac:dyDescent="0.2">
      <c r="A30" s="236"/>
      <c r="B30" s="89" t="s">
        <v>62</v>
      </c>
      <c r="C30" s="104" t="s">
        <v>121</v>
      </c>
      <c r="D30" s="105" t="s">
        <v>63</v>
      </c>
      <c r="E30" s="177" t="s">
        <v>329</v>
      </c>
      <c r="G30" s="91"/>
    </row>
    <row r="31" spans="1:7" ht="16.5" x14ac:dyDescent="0.15">
      <c r="A31" s="234" t="s">
        <v>54</v>
      </c>
      <c r="B31" s="90" t="s">
        <v>55</v>
      </c>
      <c r="C31" s="237" t="s">
        <v>367</v>
      </c>
      <c r="D31" s="238"/>
      <c r="E31" s="240"/>
      <c r="G31" s="91"/>
    </row>
    <row r="32" spans="1:7" ht="16.5" x14ac:dyDescent="0.15">
      <c r="A32" s="235"/>
      <c r="B32" s="14" t="s">
        <v>56</v>
      </c>
      <c r="C32" s="20">
        <v>14960000</v>
      </c>
      <c r="D32" s="16" t="s">
        <v>57</v>
      </c>
      <c r="E32" s="111">
        <v>13640000</v>
      </c>
    </row>
    <row r="33" spans="1:7" ht="16.5" x14ac:dyDescent="0.15">
      <c r="A33" s="235"/>
      <c r="B33" s="14" t="s">
        <v>58</v>
      </c>
      <c r="C33" s="17">
        <f>E32/C32</f>
        <v>0.91176470588235292</v>
      </c>
      <c r="D33" s="16" t="s">
        <v>33</v>
      </c>
      <c r="E33" s="111">
        <f>E32</f>
        <v>13640000</v>
      </c>
    </row>
    <row r="34" spans="1:7" ht="16.5" x14ac:dyDescent="0.15">
      <c r="A34" s="235"/>
      <c r="B34" s="14" t="s">
        <v>32</v>
      </c>
      <c r="C34" s="18" t="s">
        <v>368</v>
      </c>
      <c r="D34" s="16" t="s">
        <v>83</v>
      </c>
      <c r="E34" s="112" t="s">
        <v>369</v>
      </c>
    </row>
    <row r="35" spans="1:7" ht="16.5" x14ac:dyDescent="0.15">
      <c r="A35" s="235"/>
      <c r="B35" s="14" t="s">
        <v>59</v>
      </c>
      <c r="C35" s="19" t="s">
        <v>119</v>
      </c>
      <c r="D35" s="16" t="s">
        <v>60</v>
      </c>
      <c r="E35" s="112" t="s">
        <v>217</v>
      </c>
    </row>
    <row r="36" spans="1:7" ht="16.5" x14ac:dyDescent="0.15">
      <c r="A36" s="235"/>
      <c r="B36" s="14" t="s">
        <v>61</v>
      </c>
      <c r="C36" s="19" t="s">
        <v>120</v>
      </c>
      <c r="D36" s="16" t="s">
        <v>35</v>
      </c>
      <c r="E36" s="113" t="s">
        <v>370</v>
      </c>
    </row>
    <row r="37" spans="1:7" ht="17.25" thickBot="1" x14ac:dyDescent="0.2">
      <c r="A37" s="236"/>
      <c r="B37" s="89" t="s">
        <v>62</v>
      </c>
      <c r="C37" s="104" t="s">
        <v>121</v>
      </c>
      <c r="D37" s="105" t="s">
        <v>63</v>
      </c>
      <c r="E37" s="114" t="s">
        <v>371</v>
      </c>
    </row>
    <row r="38" spans="1:7" s="91" customFormat="1" ht="16.5" hidden="1" x14ac:dyDescent="0.15">
      <c r="A38" s="234" t="s">
        <v>54</v>
      </c>
      <c r="B38" s="90" t="s">
        <v>55</v>
      </c>
      <c r="C38" s="237" t="s">
        <v>249</v>
      </c>
      <c r="D38" s="238"/>
      <c r="E38" s="240"/>
      <c r="F38" s="106"/>
    </row>
    <row r="39" spans="1:7" s="91" customFormat="1" ht="16.5" hidden="1" x14ac:dyDescent="0.15">
      <c r="A39" s="235"/>
      <c r="B39" s="14" t="s">
        <v>56</v>
      </c>
      <c r="C39" s="20">
        <v>2100000</v>
      </c>
      <c r="D39" s="16" t="s">
        <v>57</v>
      </c>
      <c r="E39" s="111">
        <v>2000000</v>
      </c>
      <c r="F39" s="106"/>
    </row>
    <row r="40" spans="1:7" s="91" customFormat="1" ht="16.5" hidden="1" x14ac:dyDescent="0.15">
      <c r="A40" s="235"/>
      <c r="B40" s="14" t="s">
        <v>58</v>
      </c>
      <c r="C40" s="17">
        <f>E39/C39</f>
        <v>0.95238095238095233</v>
      </c>
      <c r="D40" s="16" t="s">
        <v>33</v>
      </c>
      <c r="E40" s="111">
        <f>E39</f>
        <v>2000000</v>
      </c>
      <c r="F40" s="106"/>
    </row>
    <row r="41" spans="1:7" s="91" customFormat="1" ht="16.5" hidden="1" x14ac:dyDescent="0.15">
      <c r="A41" s="235"/>
      <c r="B41" s="14" t="s">
        <v>32</v>
      </c>
      <c r="C41" s="18" t="s">
        <v>250</v>
      </c>
      <c r="D41" s="16" t="s">
        <v>83</v>
      </c>
      <c r="E41" s="112" t="s">
        <v>251</v>
      </c>
      <c r="F41" s="106"/>
    </row>
    <row r="42" spans="1:7" s="91" customFormat="1" ht="16.5" hidden="1" x14ac:dyDescent="0.15">
      <c r="A42" s="235"/>
      <c r="B42" s="14" t="s">
        <v>59</v>
      </c>
      <c r="C42" s="19" t="s">
        <v>119</v>
      </c>
      <c r="D42" s="16" t="s">
        <v>60</v>
      </c>
      <c r="E42" s="112" t="s">
        <v>252</v>
      </c>
      <c r="F42" s="106"/>
    </row>
    <row r="43" spans="1:7" s="91" customFormat="1" ht="16.5" hidden="1" x14ac:dyDescent="0.15">
      <c r="A43" s="235"/>
      <c r="B43" s="14" t="s">
        <v>61</v>
      </c>
      <c r="C43" s="19" t="s">
        <v>120</v>
      </c>
      <c r="D43" s="16" t="s">
        <v>35</v>
      </c>
      <c r="E43" s="113" t="s">
        <v>243</v>
      </c>
      <c r="F43" s="106"/>
    </row>
    <row r="44" spans="1:7" s="91" customFormat="1" ht="17.25" hidden="1" thickBot="1" x14ac:dyDescent="0.2">
      <c r="A44" s="236"/>
      <c r="B44" s="89" t="s">
        <v>62</v>
      </c>
      <c r="C44" s="104" t="s">
        <v>121</v>
      </c>
      <c r="D44" s="105" t="s">
        <v>63</v>
      </c>
      <c r="E44" s="152" t="s">
        <v>253</v>
      </c>
      <c r="F44" s="106"/>
    </row>
    <row r="45" spans="1:7" s="91" customFormat="1" ht="16.5" hidden="1" x14ac:dyDescent="0.15">
      <c r="A45" s="234" t="s">
        <v>54</v>
      </c>
      <c r="B45" s="90" t="s">
        <v>55</v>
      </c>
      <c r="C45" s="237" t="s">
        <v>221</v>
      </c>
      <c r="D45" s="238"/>
      <c r="E45" s="240"/>
      <c r="F45" s="106"/>
      <c r="G45" s="129"/>
    </row>
    <row r="46" spans="1:7" s="91" customFormat="1" ht="16.5" hidden="1" x14ac:dyDescent="0.15">
      <c r="A46" s="235"/>
      <c r="B46" s="14" t="s">
        <v>56</v>
      </c>
      <c r="C46" s="20">
        <v>1150000</v>
      </c>
      <c r="D46" s="16" t="s">
        <v>57</v>
      </c>
      <c r="E46" s="111">
        <v>1100000</v>
      </c>
      <c r="F46" s="106"/>
      <c r="G46" s="129"/>
    </row>
    <row r="47" spans="1:7" s="91" customFormat="1" ht="16.5" hidden="1" x14ac:dyDescent="0.15">
      <c r="A47" s="235"/>
      <c r="B47" s="14" t="s">
        <v>58</v>
      </c>
      <c r="C47" s="17">
        <f>E46/C46</f>
        <v>0.95652173913043481</v>
      </c>
      <c r="D47" s="16" t="s">
        <v>33</v>
      </c>
      <c r="E47" s="111">
        <f>E46</f>
        <v>1100000</v>
      </c>
      <c r="F47" s="106"/>
    </row>
    <row r="48" spans="1:7" s="91" customFormat="1" ht="16.5" hidden="1" x14ac:dyDescent="0.15">
      <c r="A48" s="235"/>
      <c r="B48" s="14" t="s">
        <v>32</v>
      </c>
      <c r="C48" s="18" t="s">
        <v>220</v>
      </c>
      <c r="D48" s="16" t="s">
        <v>83</v>
      </c>
      <c r="E48" s="112" t="s">
        <v>219</v>
      </c>
      <c r="F48" s="106"/>
    </row>
    <row r="49" spans="1:6" s="91" customFormat="1" ht="16.5" hidden="1" x14ac:dyDescent="0.15">
      <c r="A49" s="235"/>
      <c r="B49" s="14" t="s">
        <v>59</v>
      </c>
      <c r="C49" s="19" t="s">
        <v>119</v>
      </c>
      <c r="D49" s="16" t="s">
        <v>60</v>
      </c>
      <c r="E49" s="112" t="s">
        <v>222</v>
      </c>
      <c r="F49" s="106"/>
    </row>
    <row r="50" spans="1:6" s="91" customFormat="1" ht="16.5" hidden="1" x14ac:dyDescent="0.15">
      <c r="A50" s="235"/>
      <c r="B50" s="14" t="s">
        <v>61</v>
      </c>
      <c r="C50" s="19" t="s">
        <v>120</v>
      </c>
      <c r="D50" s="16" t="s">
        <v>35</v>
      </c>
      <c r="E50" s="113" t="s">
        <v>223</v>
      </c>
      <c r="F50" s="106"/>
    </row>
    <row r="51" spans="1:6" s="91" customFormat="1" ht="17.25" hidden="1" thickBot="1" x14ac:dyDescent="0.2">
      <c r="A51" s="236"/>
      <c r="B51" s="89" t="s">
        <v>62</v>
      </c>
      <c r="C51" s="104" t="s">
        <v>121</v>
      </c>
      <c r="D51" s="105" t="s">
        <v>63</v>
      </c>
      <c r="E51" s="114" t="s">
        <v>224</v>
      </c>
      <c r="F51" s="106"/>
    </row>
    <row r="52" spans="1:6" s="91" customFormat="1" ht="16.5" hidden="1" x14ac:dyDescent="0.15">
      <c r="A52" s="234" t="s">
        <v>54</v>
      </c>
      <c r="B52" s="90" t="s">
        <v>55</v>
      </c>
      <c r="C52" s="237" t="s">
        <v>225</v>
      </c>
      <c r="D52" s="238"/>
      <c r="E52" s="240"/>
      <c r="F52" s="106"/>
    </row>
    <row r="53" spans="1:6" s="91" customFormat="1" ht="16.5" hidden="1" x14ac:dyDescent="0.15">
      <c r="A53" s="235"/>
      <c r="B53" s="14" t="s">
        <v>56</v>
      </c>
      <c r="C53" s="20">
        <v>9100000</v>
      </c>
      <c r="D53" s="16" t="s">
        <v>57</v>
      </c>
      <c r="E53" s="111">
        <v>8500000</v>
      </c>
      <c r="F53" s="106"/>
    </row>
    <row r="54" spans="1:6" s="91" customFormat="1" ht="16.5" hidden="1" x14ac:dyDescent="0.15">
      <c r="A54" s="235"/>
      <c r="B54" s="14" t="s">
        <v>58</v>
      </c>
      <c r="C54" s="17">
        <f>E53/C53</f>
        <v>0.93406593406593408</v>
      </c>
      <c r="D54" s="16" t="s">
        <v>33</v>
      </c>
      <c r="E54" s="111">
        <f>E53</f>
        <v>8500000</v>
      </c>
      <c r="F54" s="106"/>
    </row>
    <row r="55" spans="1:6" s="91" customFormat="1" ht="16.5" hidden="1" x14ac:dyDescent="0.15">
      <c r="A55" s="235"/>
      <c r="B55" s="14" t="s">
        <v>32</v>
      </c>
      <c r="C55" s="18" t="s">
        <v>226</v>
      </c>
      <c r="D55" s="16" t="s">
        <v>83</v>
      </c>
      <c r="E55" s="112" t="s">
        <v>227</v>
      </c>
      <c r="F55" s="106"/>
    </row>
    <row r="56" spans="1:6" s="91" customFormat="1" ht="16.5" hidden="1" x14ac:dyDescent="0.15">
      <c r="A56" s="235"/>
      <c r="B56" s="14" t="s">
        <v>59</v>
      </c>
      <c r="C56" s="19" t="s">
        <v>119</v>
      </c>
      <c r="D56" s="16" t="s">
        <v>60</v>
      </c>
      <c r="E56" s="112" t="s">
        <v>222</v>
      </c>
      <c r="F56" s="106"/>
    </row>
    <row r="57" spans="1:6" s="91" customFormat="1" ht="16.5" hidden="1" x14ac:dyDescent="0.15">
      <c r="A57" s="235"/>
      <c r="B57" s="14" t="s">
        <v>61</v>
      </c>
      <c r="C57" s="19" t="s">
        <v>120</v>
      </c>
      <c r="D57" s="16" t="s">
        <v>35</v>
      </c>
      <c r="E57" s="113" t="s">
        <v>228</v>
      </c>
      <c r="F57" s="106"/>
    </row>
    <row r="58" spans="1:6" s="91" customFormat="1" ht="17.25" hidden="1" thickBot="1" x14ac:dyDescent="0.2">
      <c r="A58" s="236"/>
      <c r="B58" s="89" t="s">
        <v>62</v>
      </c>
      <c r="C58" s="104" t="s">
        <v>121</v>
      </c>
      <c r="D58" s="105" t="s">
        <v>63</v>
      </c>
      <c r="E58" s="114" t="s">
        <v>229</v>
      </c>
      <c r="F58" s="106"/>
    </row>
    <row r="59" spans="1:6" s="91" customFormat="1" ht="16.5" hidden="1" x14ac:dyDescent="0.15">
      <c r="A59" s="234" t="s">
        <v>54</v>
      </c>
      <c r="B59" s="90" t="s">
        <v>55</v>
      </c>
      <c r="C59" s="237" t="s">
        <v>232</v>
      </c>
      <c r="D59" s="238"/>
      <c r="E59" s="240"/>
      <c r="F59" s="106"/>
    </row>
    <row r="60" spans="1:6" s="91" customFormat="1" ht="16.5" hidden="1" x14ac:dyDescent="0.15">
      <c r="A60" s="235"/>
      <c r="B60" s="14" t="s">
        <v>56</v>
      </c>
      <c r="C60" s="20">
        <v>2080000</v>
      </c>
      <c r="D60" s="16" t="s">
        <v>57</v>
      </c>
      <c r="E60" s="111">
        <v>2000000</v>
      </c>
      <c r="F60" s="106"/>
    </row>
    <row r="61" spans="1:6" s="91" customFormat="1" ht="16.5" hidden="1" x14ac:dyDescent="0.15">
      <c r="A61" s="235"/>
      <c r="B61" s="14" t="s">
        <v>58</v>
      </c>
      <c r="C61" s="17">
        <f>E60/C60</f>
        <v>0.96153846153846156</v>
      </c>
      <c r="D61" s="16" t="s">
        <v>33</v>
      </c>
      <c r="E61" s="111">
        <f>E60</f>
        <v>2000000</v>
      </c>
      <c r="F61" s="106"/>
    </row>
    <row r="62" spans="1:6" s="91" customFormat="1" ht="16.5" hidden="1" x14ac:dyDescent="0.15">
      <c r="A62" s="235"/>
      <c r="B62" s="14" t="s">
        <v>32</v>
      </c>
      <c r="C62" s="18" t="s">
        <v>233</v>
      </c>
      <c r="D62" s="16" t="s">
        <v>83</v>
      </c>
      <c r="E62" s="112" t="s">
        <v>219</v>
      </c>
      <c r="F62" s="106"/>
    </row>
    <row r="63" spans="1:6" s="91" customFormat="1" ht="16.5" hidden="1" x14ac:dyDescent="0.15">
      <c r="A63" s="235"/>
      <c r="B63" s="14" t="s">
        <v>59</v>
      </c>
      <c r="C63" s="19" t="s">
        <v>119</v>
      </c>
      <c r="D63" s="16" t="s">
        <v>60</v>
      </c>
      <c r="E63" s="112" t="s">
        <v>134</v>
      </c>
      <c r="F63" s="106"/>
    </row>
    <row r="64" spans="1:6" s="91" customFormat="1" ht="16.5" hidden="1" x14ac:dyDescent="0.15">
      <c r="A64" s="235"/>
      <c r="B64" s="14" t="s">
        <v>61</v>
      </c>
      <c r="C64" s="19" t="s">
        <v>120</v>
      </c>
      <c r="D64" s="16" t="s">
        <v>35</v>
      </c>
      <c r="E64" s="113" t="s">
        <v>234</v>
      </c>
      <c r="F64" s="106"/>
    </row>
    <row r="65" spans="1:6" s="91" customFormat="1" ht="17.25" hidden="1" thickBot="1" x14ac:dyDescent="0.2">
      <c r="A65" s="236"/>
      <c r="B65" s="89" t="s">
        <v>62</v>
      </c>
      <c r="C65" s="104" t="s">
        <v>121</v>
      </c>
      <c r="D65" s="105" t="s">
        <v>63</v>
      </c>
      <c r="E65" s="114" t="s">
        <v>235</v>
      </c>
      <c r="F65" s="106"/>
    </row>
    <row r="66" spans="1:6" s="91" customFormat="1" ht="16.5" hidden="1" x14ac:dyDescent="0.15">
      <c r="A66" s="234" t="s">
        <v>54</v>
      </c>
      <c r="B66" s="90" t="s">
        <v>55</v>
      </c>
      <c r="C66" s="237" t="s">
        <v>236</v>
      </c>
      <c r="D66" s="238"/>
      <c r="E66" s="240"/>
      <c r="F66" s="106"/>
    </row>
    <row r="67" spans="1:6" s="91" customFormat="1" ht="16.5" hidden="1" x14ac:dyDescent="0.15">
      <c r="A67" s="235"/>
      <c r="B67" s="14" t="s">
        <v>56</v>
      </c>
      <c r="C67" s="20">
        <v>1030000</v>
      </c>
      <c r="D67" s="16" t="s">
        <v>57</v>
      </c>
      <c r="E67" s="111">
        <v>1000000</v>
      </c>
      <c r="F67" s="106"/>
    </row>
    <row r="68" spans="1:6" s="91" customFormat="1" ht="16.5" hidden="1" x14ac:dyDescent="0.15">
      <c r="A68" s="235"/>
      <c r="B68" s="14" t="s">
        <v>58</v>
      </c>
      <c r="C68" s="17">
        <f>E67/C67</f>
        <v>0.970873786407767</v>
      </c>
      <c r="D68" s="16" t="s">
        <v>33</v>
      </c>
      <c r="E68" s="111">
        <f>E67</f>
        <v>1000000</v>
      </c>
      <c r="F68" s="106"/>
    </row>
    <row r="69" spans="1:6" s="91" customFormat="1" ht="16.5" hidden="1" x14ac:dyDescent="0.15">
      <c r="A69" s="235"/>
      <c r="B69" s="14" t="s">
        <v>32</v>
      </c>
      <c r="C69" s="18" t="s">
        <v>233</v>
      </c>
      <c r="D69" s="16" t="s">
        <v>83</v>
      </c>
      <c r="E69" s="112" t="s">
        <v>219</v>
      </c>
      <c r="F69" s="106"/>
    </row>
    <row r="70" spans="1:6" s="91" customFormat="1" ht="16.5" hidden="1" x14ac:dyDescent="0.15">
      <c r="A70" s="235"/>
      <c r="B70" s="14" t="s">
        <v>59</v>
      </c>
      <c r="C70" s="19" t="s">
        <v>119</v>
      </c>
      <c r="D70" s="16" t="s">
        <v>60</v>
      </c>
      <c r="E70" s="112" t="s">
        <v>134</v>
      </c>
      <c r="F70" s="106"/>
    </row>
    <row r="71" spans="1:6" s="91" customFormat="1" ht="16.5" hidden="1" x14ac:dyDescent="0.15">
      <c r="A71" s="235"/>
      <c r="B71" s="14" t="s">
        <v>61</v>
      </c>
      <c r="C71" s="19" t="s">
        <v>120</v>
      </c>
      <c r="D71" s="16" t="s">
        <v>35</v>
      </c>
      <c r="E71" s="113" t="s">
        <v>237</v>
      </c>
      <c r="F71" s="106"/>
    </row>
    <row r="72" spans="1:6" s="91" customFormat="1" ht="17.25" hidden="1" thickBot="1" x14ac:dyDescent="0.2">
      <c r="A72" s="236"/>
      <c r="B72" s="89" t="s">
        <v>62</v>
      </c>
      <c r="C72" s="104" t="s">
        <v>121</v>
      </c>
      <c r="D72" s="105" t="s">
        <v>63</v>
      </c>
      <c r="E72" s="114" t="s">
        <v>238</v>
      </c>
      <c r="F72" s="106"/>
    </row>
    <row r="73" spans="1:6" s="91" customFormat="1" ht="16.5" hidden="1" x14ac:dyDescent="0.15">
      <c r="A73" s="234" t="s">
        <v>54</v>
      </c>
      <c r="B73" s="90" t="s">
        <v>55</v>
      </c>
      <c r="C73" s="237" t="s">
        <v>138</v>
      </c>
      <c r="D73" s="238"/>
      <c r="E73" s="240"/>
      <c r="F73" s="106"/>
    </row>
    <row r="74" spans="1:6" s="91" customFormat="1" ht="16.5" hidden="1" x14ac:dyDescent="0.15">
      <c r="A74" s="235"/>
      <c r="B74" s="14" t="s">
        <v>56</v>
      </c>
      <c r="C74" s="20">
        <v>8300000</v>
      </c>
      <c r="D74" s="16" t="s">
        <v>57</v>
      </c>
      <c r="E74" s="111">
        <v>7260000</v>
      </c>
      <c r="F74" s="106"/>
    </row>
    <row r="75" spans="1:6" s="91" customFormat="1" ht="16.5" hidden="1" x14ac:dyDescent="0.15">
      <c r="A75" s="235"/>
      <c r="B75" s="14" t="s">
        <v>58</v>
      </c>
      <c r="C75" s="17">
        <f>E74/C74</f>
        <v>0.87469879518072291</v>
      </c>
      <c r="D75" s="16" t="s">
        <v>33</v>
      </c>
      <c r="E75" s="111">
        <f>E74</f>
        <v>7260000</v>
      </c>
      <c r="F75" s="106"/>
    </row>
    <row r="76" spans="1:6" s="91" customFormat="1" ht="16.5" hidden="1" x14ac:dyDescent="0.15">
      <c r="A76" s="235"/>
      <c r="B76" s="14" t="s">
        <v>32</v>
      </c>
      <c r="C76" s="18" t="s">
        <v>136</v>
      </c>
      <c r="D76" s="16" t="s">
        <v>83</v>
      </c>
      <c r="E76" s="112" t="s">
        <v>139</v>
      </c>
      <c r="F76" s="106"/>
    </row>
    <row r="77" spans="1:6" s="91" customFormat="1" ht="16.5" hidden="1" x14ac:dyDescent="0.15">
      <c r="A77" s="235"/>
      <c r="B77" s="14" t="s">
        <v>59</v>
      </c>
      <c r="C77" s="19" t="s">
        <v>119</v>
      </c>
      <c r="D77" s="16" t="s">
        <v>60</v>
      </c>
      <c r="E77" s="112" t="s">
        <v>132</v>
      </c>
      <c r="F77" s="106"/>
    </row>
    <row r="78" spans="1:6" s="91" customFormat="1" ht="16.5" hidden="1" x14ac:dyDescent="0.15">
      <c r="A78" s="235"/>
      <c r="B78" s="14" t="s">
        <v>61</v>
      </c>
      <c r="C78" s="19" t="s">
        <v>120</v>
      </c>
      <c r="D78" s="16" t="s">
        <v>35</v>
      </c>
      <c r="E78" s="113" t="s">
        <v>131</v>
      </c>
      <c r="F78" s="106"/>
    </row>
    <row r="79" spans="1:6" s="91" customFormat="1" ht="17.25" hidden="1" thickBot="1" x14ac:dyDescent="0.2">
      <c r="A79" s="236"/>
      <c r="B79" s="89" t="s">
        <v>62</v>
      </c>
      <c r="C79" s="104" t="s">
        <v>121</v>
      </c>
      <c r="D79" s="105" t="s">
        <v>63</v>
      </c>
      <c r="E79" s="114" t="s">
        <v>140</v>
      </c>
      <c r="F79" s="106"/>
    </row>
    <row r="80" spans="1:6" s="91" customFormat="1" ht="16.5" hidden="1" x14ac:dyDescent="0.15">
      <c r="A80" s="234" t="s">
        <v>54</v>
      </c>
      <c r="B80" s="90" t="s">
        <v>55</v>
      </c>
      <c r="C80" s="237" t="s">
        <v>141</v>
      </c>
      <c r="D80" s="238"/>
      <c r="E80" s="240"/>
      <c r="F80" s="106"/>
    </row>
    <row r="81" spans="1:6" s="91" customFormat="1" ht="16.5" hidden="1" x14ac:dyDescent="0.15">
      <c r="A81" s="235"/>
      <c r="B81" s="14" t="s">
        <v>56</v>
      </c>
      <c r="C81" s="20">
        <v>5632000</v>
      </c>
      <c r="D81" s="16" t="s">
        <v>57</v>
      </c>
      <c r="E81" s="111">
        <v>4910000</v>
      </c>
      <c r="F81" s="106"/>
    </row>
    <row r="82" spans="1:6" s="91" customFormat="1" ht="16.5" hidden="1" x14ac:dyDescent="0.15">
      <c r="A82" s="235"/>
      <c r="B82" s="14" t="s">
        <v>58</v>
      </c>
      <c r="C82" s="17">
        <f>E81/C81</f>
        <v>0.87180397727272729</v>
      </c>
      <c r="D82" s="16" t="s">
        <v>33</v>
      </c>
      <c r="E82" s="111">
        <f>E81</f>
        <v>4910000</v>
      </c>
      <c r="F82" s="106"/>
    </row>
    <row r="83" spans="1:6" s="91" customFormat="1" ht="16.5" hidden="1" x14ac:dyDescent="0.15">
      <c r="A83" s="235"/>
      <c r="B83" s="14" t="s">
        <v>32</v>
      </c>
      <c r="C83" s="18" t="s">
        <v>142</v>
      </c>
      <c r="D83" s="16" t="s">
        <v>83</v>
      </c>
      <c r="E83" s="112" t="s">
        <v>143</v>
      </c>
      <c r="F83" s="106"/>
    </row>
    <row r="84" spans="1:6" s="91" customFormat="1" ht="16.5" hidden="1" x14ac:dyDescent="0.15">
      <c r="A84" s="235"/>
      <c r="B84" s="14" t="s">
        <v>59</v>
      </c>
      <c r="C84" s="19" t="s">
        <v>119</v>
      </c>
      <c r="D84" s="16" t="s">
        <v>60</v>
      </c>
      <c r="E84" s="112" t="s">
        <v>144</v>
      </c>
      <c r="F84" s="106"/>
    </row>
    <row r="85" spans="1:6" s="91" customFormat="1" ht="16.5" hidden="1" x14ac:dyDescent="0.15">
      <c r="A85" s="235"/>
      <c r="B85" s="14" t="s">
        <v>61</v>
      </c>
      <c r="C85" s="19" t="s">
        <v>120</v>
      </c>
      <c r="D85" s="16" t="s">
        <v>35</v>
      </c>
      <c r="E85" s="113" t="s">
        <v>133</v>
      </c>
      <c r="F85" s="106"/>
    </row>
    <row r="86" spans="1:6" s="91" customFormat="1" ht="17.25" hidden="1" thickBot="1" x14ac:dyDescent="0.2">
      <c r="A86" s="236"/>
      <c r="B86" s="89" t="s">
        <v>62</v>
      </c>
      <c r="C86" s="104" t="s">
        <v>121</v>
      </c>
      <c r="D86" s="105" t="s">
        <v>63</v>
      </c>
      <c r="E86" s="114" t="s">
        <v>145</v>
      </c>
      <c r="F86" s="106"/>
    </row>
    <row r="87" spans="1:6" s="91" customFormat="1" ht="16.5" hidden="1" x14ac:dyDescent="0.15">
      <c r="A87" s="234" t="s">
        <v>54</v>
      </c>
      <c r="B87" s="90" t="s">
        <v>55</v>
      </c>
      <c r="C87" s="237" t="s">
        <v>158</v>
      </c>
      <c r="D87" s="238"/>
      <c r="E87" s="240"/>
      <c r="F87" s="106"/>
    </row>
    <row r="88" spans="1:6" s="91" customFormat="1" ht="16.5" hidden="1" x14ac:dyDescent="0.15">
      <c r="A88" s="235"/>
      <c r="B88" s="14" t="s">
        <v>56</v>
      </c>
      <c r="C88" s="20">
        <v>3500000</v>
      </c>
      <c r="D88" s="16" t="s">
        <v>57</v>
      </c>
      <c r="E88" s="111">
        <v>2695000</v>
      </c>
      <c r="F88" s="106"/>
    </row>
    <row r="89" spans="1:6" s="91" customFormat="1" ht="16.5" hidden="1" x14ac:dyDescent="0.15">
      <c r="A89" s="235"/>
      <c r="B89" s="14" t="s">
        <v>58</v>
      </c>
      <c r="C89" s="17">
        <f>E88/C88</f>
        <v>0.77</v>
      </c>
      <c r="D89" s="16" t="s">
        <v>33</v>
      </c>
      <c r="E89" s="111">
        <f>E88</f>
        <v>2695000</v>
      </c>
      <c r="F89" s="106"/>
    </row>
    <row r="90" spans="1:6" s="91" customFormat="1" ht="16.5" hidden="1" x14ac:dyDescent="0.15">
      <c r="A90" s="235"/>
      <c r="B90" s="14" t="s">
        <v>32</v>
      </c>
      <c r="C90" s="18" t="s">
        <v>137</v>
      </c>
      <c r="D90" s="16" t="s">
        <v>83</v>
      </c>
      <c r="E90" s="112" t="s">
        <v>156</v>
      </c>
      <c r="F90" s="106"/>
    </row>
    <row r="91" spans="1:6" s="91" customFormat="1" ht="16.5" hidden="1" x14ac:dyDescent="0.15">
      <c r="A91" s="235"/>
      <c r="B91" s="14" t="s">
        <v>59</v>
      </c>
      <c r="C91" s="19" t="s">
        <v>119</v>
      </c>
      <c r="D91" s="16" t="s">
        <v>60</v>
      </c>
      <c r="E91" s="112" t="s">
        <v>157</v>
      </c>
      <c r="F91" s="106"/>
    </row>
    <row r="92" spans="1:6" s="91" customFormat="1" ht="16.5" hidden="1" x14ac:dyDescent="0.15">
      <c r="A92" s="235"/>
      <c r="B92" s="14" t="s">
        <v>61</v>
      </c>
      <c r="C92" s="19" t="s">
        <v>120</v>
      </c>
      <c r="D92" s="16" t="s">
        <v>35</v>
      </c>
      <c r="E92" s="113" t="s">
        <v>146</v>
      </c>
      <c r="F92" s="106"/>
    </row>
    <row r="93" spans="1:6" s="91" customFormat="1" ht="17.25" hidden="1" thickBot="1" x14ac:dyDescent="0.2">
      <c r="A93" s="236"/>
      <c r="B93" s="89" t="s">
        <v>62</v>
      </c>
      <c r="C93" s="104" t="s">
        <v>121</v>
      </c>
      <c r="D93" s="105" t="s">
        <v>63</v>
      </c>
      <c r="E93" s="114" t="s">
        <v>147</v>
      </c>
      <c r="F93" s="106"/>
    </row>
    <row r="94" spans="1:6" s="91" customFormat="1" ht="16.5" hidden="1" x14ac:dyDescent="0.15">
      <c r="A94" s="234" t="s">
        <v>54</v>
      </c>
      <c r="B94" s="90" t="s">
        <v>55</v>
      </c>
      <c r="C94" s="237" t="s">
        <v>159</v>
      </c>
      <c r="D94" s="238"/>
      <c r="E94" s="240"/>
      <c r="F94" s="106"/>
    </row>
    <row r="95" spans="1:6" s="91" customFormat="1" ht="16.5" hidden="1" x14ac:dyDescent="0.15">
      <c r="A95" s="235"/>
      <c r="B95" s="14" t="s">
        <v>56</v>
      </c>
      <c r="C95" s="20">
        <v>2700000</v>
      </c>
      <c r="D95" s="16" t="s">
        <v>57</v>
      </c>
      <c r="E95" s="111">
        <v>2316000</v>
      </c>
      <c r="F95" s="106"/>
    </row>
    <row r="96" spans="1:6" s="91" customFormat="1" ht="16.5" hidden="1" x14ac:dyDescent="0.15">
      <c r="A96" s="235"/>
      <c r="B96" s="14" t="s">
        <v>58</v>
      </c>
      <c r="C96" s="17">
        <f>E95/C95</f>
        <v>0.85777777777777775</v>
      </c>
      <c r="D96" s="16" t="s">
        <v>33</v>
      </c>
      <c r="E96" s="111">
        <f>E95</f>
        <v>2316000</v>
      </c>
      <c r="F96" s="106"/>
    </row>
    <row r="97" spans="1:6" s="91" customFormat="1" ht="16.5" hidden="1" x14ac:dyDescent="0.15">
      <c r="A97" s="235"/>
      <c r="B97" s="14" t="s">
        <v>32</v>
      </c>
      <c r="C97" s="18" t="s">
        <v>130</v>
      </c>
      <c r="D97" s="16" t="s">
        <v>83</v>
      </c>
      <c r="E97" s="112" t="s">
        <v>156</v>
      </c>
      <c r="F97" s="106"/>
    </row>
    <row r="98" spans="1:6" s="91" customFormat="1" ht="16.5" hidden="1" x14ac:dyDescent="0.15">
      <c r="A98" s="235"/>
      <c r="B98" s="14" t="s">
        <v>59</v>
      </c>
      <c r="C98" s="19" t="s">
        <v>119</v>
      </c>
      <c r="D98" s="16" t="s">
        <v>60</v>
      </c>
      <c r="E98" s="112" t="s">
        <v>157</v>
      </c>
      <c r="F98" s="106"/>
    </row>
    <row r="99" spans="1:6" s="91" customFormat="1" ht="16.5" hidden="1" x14ac:dyDescent="0.15">
      <c r="A99" s="235"/>
      <c r="B99" s="14" t="s">
        <v>61</v>
      </c>
      <c r="C99" s="19" t="s">
        <v>120</v>
      </c>
      <c r="D99" s="16" t="s">
        <v>35</v>
      </c>
      <c r="E99" s="113" t="s">
        <v>146</v>
      </c>
      <c r="F99" s="106"/>
    </row>
    <row r="100" spans="1:6" s="91" customFormat="1" ht="17.25" hidden="1" thickBot="1" x14ac:dyDescent="0.2">
      <c r="A100" s="236"/>
      <c r="B100" s="89" t="s">
        <v>62</v>
      </c>
      <c r="C100" s="104" t="s">
        <v>121</v>
      </c>
      <c r="D100" s="105" t="s">
        <v>63</v>
      </c>
      <c r="E100" s="114" t="s">
        <v>147</v>
      </c>
      <c r="F100" s="106"/>
    </row>
    <row r="101" spans="1:6" s="91" customFormat="1" ht="16.5" hidden="1" x14ac:dyDescent="0.15">
      <c r="A101" s="234" t="s">
        <v>54</v>
      </c>
      <c r="B101" s="90" t="s">
        <v>55</v>
      </c>
      <c r="C101" s="237" t="s">
        <v>148</v>
      </c>
      <c r="D101" s="238"/>
      <c r="E101" s="240"/>
      <c r="F101" s="106"/>
    </row>
    <row r="102" spans="1:6" s="91" customFormat="1" ht="16.5" hidden="1" x14ac:dyDescent="0.15">
      <c r="A102" s="235"/>
      <c r="B102" s="14" t="s">
        <v>56</v>
      </c>
      <c r="C102" s="20">
        <v>1790000</v>
      </c>
      <c r="D102" s="16" t="s">
        <v>57</v>
      </c>
      <c r="E102" s="111">
        <v>1683000</v>
      </c>
      <c r="F102" s="106"/>
    </row>
    <row r="103" spans="1:6" s="91" customFormat="1" ht="16.5" hidden="1" x14ac:dyDescent="0.15">
      <c r="A103" s="235"/>
      <c r="B103" s="14" t="s">
        <v>58</v>
      </c>
      <c r="C103" s="17">
        <f>E102/C102</f>
        <v>0.94022346368715082</v>
      </c>
      <c r="D103" s="16" t="s">
        <v>33</v>
      </c>
      <c r="E103" s="111">
        <f>E102</f>
        <v>1683000</v>
      </c>
      <c r="F103" s="106"/>
    </row>
    <row r="104" spans="1:6" s="91" customFormat="1" ht="16.5" hidden="1" x14ac:dyDescent="0.15">
      <c r="A104" s="235"/>
      <c r="B104" s="14" t="s">
        <v>32</v>
      </c>
      <c r="C104" s="18" t="s">
        <v>149</v>
      </c>
      <c r="D104" s="16" t="s">
        <v>83</v>
      </c>
      <c r="E104" s="112" t="s">
        <v>150</v>
      </c>
      <c r="F104" s="106"/>
    </row>
    <row r="105" spans="1:6" s="91" customFormat="1" ht="16.5" hidden="1" x14ac:dyDescent="0.15">
      <c r="A105" s="235"/>
      <c r="B105" s="14" t="s">
        <v>59</v>
      </c>
      <c r="C105" s="19" t="s">
        <v>119</v>
      </c>
      <c r="D105" s="16" t="s">
        <v>60</v>
      </c>
      <c r="E105" s="112" t="s">
        <v>161</v>
      </c>
      <c r="F105" s="106"/>
    </row>
    <row r="106" spans="1:6" s="91" customFormat="1" ht="16.5" hidden="1" x14ac:dyDescent="0.15">
      <c r="A106" s="235"/>
      <c r="B106" s="14" t="s">
        <v>61</v>
      </c>
      <c r="C106" s="19" t="s">
        <v>120</v>
      </c>
      <c r="D106" s="16" t="s">
        <v>35</v>
      </c>
      <c r="E106" s="113" t="s">
        <v>151</v>
      </c>
      <c r="F106" s="106"/>
    </row>
    <row r="107" spans="1:6" s="91" customFormat="1" ht="17.25" hidden="1" thickBot="1" x14ac:dyDescent="0.2">
      <c r="A107" s="236"/>
      <c r="B107" s="89" t="s">
        <v>62</v>
      </c>
      <c r="C107" s="104" t="s">
        <v>121</v>
      </c>
      <c r="D107" s="105" t="s">
        <v>63</v>
      </c>
      <c r="E107" s="114" t="s">
        <v>162</v>
      </c>
      <c r="F107" s="106"/>
    </row>
    <row r="108" spans="1:6" s="91" customFormat="1" ht="16.5" hidden="1" x14ac:dyDescent="0.15">
      <c r="A108" s="234" t="s">
        <v>54</v>
      </c>
      <c r="B108" s="90" t="s">
        <v>55</v>
      </c>
      <c r="C108" s="237" t="s">
        <v>191</v>
      </c>
      <c r="D108" s="238"/>
      <c r="E108" s="240"/>
      <c r="F108" s="106"/>
    </row>
    <row r="109" spans="1:6" s="91" customFormat="1" ht="16.5" hidden="1" x14ac:dyDescent="0.15">
      <c r="A109" s="235"/>
      <c r="B109" s="14" t="s">
        <v>56</v>
      </c>
      <c r="C109" s="20">
        <v>43470000</v>
      </c>
      <c r="D109" s="16" t="s">
        <v>57</v>
      </c>
      <c r="E109" s="111">
        <v>41400000</v>
      </c>
      <c r="F109" s="106"/>
    </row>
    <row r="110" spans="1:6" s="91" customFormat="1" ht="16.5" hidden="1" x14ac:dyDescent="0.15">
      <c r="A110" s="235"/>
      <c r="B110" s="14" t="s">
        <v>58</v>
      </c>
      <c r="C110" s="17">
        <f>E109/C109</f>
        <v>0.95238095238095233</v>
      </c>
      <c r="D110" s="16" t="s">
        <v>33</v>
      </c>
      <c r="E110" s="111">
        <f>E109</f>
        <v>41400000</v>
      </c>
      <c r="F110" s="106"/>
    </row>
    <row r="111" spans="1:6" s="91" customFormat="1" ht="16.5" hidden="1" x14ac:dyDescent="0.15">
      <c r="A111" s="235"/>
      <c r="B111" s="14" t="s">
        <v>32</v>
      </c>
      <c r="C111" s="18" t="s">
        <v>168</v>
      </c>
      <c r="D111" s="122" t="s">
        <v>83</v>
      </c>
      <c r="E111" s="112" t="s">
        <v>165</v>
      </c>
      <c r="F111" s="124"/>
    </row>
    <row r="112" spans="1:6" s="91" customFormat="1" ht="16.5" hidden="1" x14ac:dyDescent="0.15">
      <c r="A112" s="235"/>
      <c r="B112" s="14" t="s">
        <v>59</v>
      </c>
      <c r="C112" s="125" t="s">
        <v>119</v>
      </c>
      <c r="D112" s="122" t="s">
        <v>60</v>
      </c>
      <c r="E112" s="112"/>
      <c r="F112" s="124"/>
    </row>
    <row r="113" spans="1:7" s="91" customFormat="1" ht="16.5" hidden="1" x14ac:dyDescent="0.15">
      <c r="A113" s="235"/>
      <c r="B113" s="14" t="s">
        <v>61</v>
      </c>
      <c r="C113" s="19" t="s">
        <v>120</v>
      </c>
      <c r="D113" s="16" t="s">
        <v>35</v>
      </c>
      <c r="E113" s="113" t="s">
        <v>128</v>
      </c>
      <c r="F113" s="106"/>
    </row>
    <row r="114" spans="1:7" s="91" customFormat="1" ht="17.25" hidden="1" thickBot="1" x14ac:dyDescent="0.2">
      <c r="A114" s="236"/>
      <c r="B114" s="89" t="s">
        <v>62</v>
      </c>
      <c r="C114" s="104" t="s">
        <v>121</v>
      </c>
      <c r="D114" s="105" t="s">
        <v>63</v>
      </c>
      <c r="E114" s="114" t="s">
        <v>169</v>
      </c>
      <c r="F114" s="106"/>
    </row>
    <row r="115" spans="1:7" ht="16.5" hidden="1" x14ac:dyDescent="0.15">
      <c r="A115" s="234" t="s">
        <v>170</v>
      </c>
      <c r="B115" s="90" t="s">
        <v>55</v>
      </c>
      <c r="C115" s="237" t="s">
        <v>171</v>
      </c>
      <c r="D115" s="238"/>
      <c r="E115" s="239"/>
      <c r="G115" s="91"/>
    </row>
    <row r="116" spans="1:7" ht="16.5" hidden="1" x14ac:dyDescent="0.15">
      <c r="A116" s="235"/>
      <c r="B116" s="14" t="s">
        <v>56</v>
      </c>
      <c r="C116" s="20">
        <v>1260000</v>
      </c>
      <c r="D116" s="16" t="s">
        <v>57</v>
      </c>
      <c r="E116" s="132">
        <v>1200000</v>
      </c>
      <c r="G116" s="91"/>
    </row>
    <row r="117" spans="1:7" ht="16.5" hidden="1" x14ac:dyDescent="0.15">
      <c r="A117" s="235"/>
      <c r="B117" s="14" t="s">
        <v>58</v>
      </c>
      <c r="C117" s="17">
        <f>E116/C116</f>
        <v>0.95238095238095233</v>
      </c>
      <c r="D117" s="16" t="s">
        <v>33</v>
      </c>
      <c r="E117" s="132">
        <f>SUM(E116)</f>
        <v>1200000</v>
      </c>
      <c r="G117" s="91"/>
    </row>
    <row r="118" spans="1:7" ht="16.5" hidden="1" x14ac:dyDescent="0.15">
      <c r="A118" s="235"/>
      <c r="B118" s="14" t="s">
        <v>32</v>
      </c>
      <c r="C118" s="18" t="s">
        <v>173</v>
      </c>
      <c r="D118" s="16" t="s">
        <v>83</v>
      </c>
      <c r="E118" s="112" t="s">
        <v>165</v>
      </c>
      <c r="G118" s="91"/>
    </row>
    <row r="119" spans="1:7" ht="16.5" hidden="1" x14ac:dyDescent="0.15">
      <c r="A119" s="235"/>
      <c r="B119" s="14" t="s">
        <v>59</v>
      </c>
      <c r="C119" s="19" t="s">
        <v>119</v>
      </c>
      <c r="D119" s="16" t="s">
        <v>60</v>
      </c>
      <c r="E119" s="112"/>
      <c r="G119" s="91"/>
    </row>
    <row r="120" spans="1:7" ht="16.5" hidden="1" x14ac:dyDescent="0.15">
      <c r="A120" s="235"/>
      <c r="B120" s="14" t="s">
        <v>61</v>
      </c>
      <c r="C120" s="19" t="s">
        <v>120</v>
      </c>
      <c r="D120" s="16" t="s">
        <v>35</v>
      </c>
      <c r="E120" s="130" t="s">
        <v>166</v>
      </c>
      <c r="G120" s="91"/>
    </row>
    <row r="121" spans="1:7" ht="17.25" hidden="1" thickBot="1" x14ac:dyDescent="0.2">
      <c r="A121" s="236"/>
      <c r="B121" s="89" t="s">
        <v>62</v>
      </c>
      <c r="C121" s="133" t="s">
        <v>172</v>
      </c>
      <c r="D121" s="134" t="s">
        <v>63</v>
      </c>
      <c r="E121" s="131" t="s">
        <v>167</v>
      </c>
      <c r="G121" s="91"/>
    </row>
    <row r="122" spans="1:7" ht="16.5" hidden="1" x14ac:dyDescent="0.15">
      <c r="A122" s="234" t="s">
        <v>170</v>
      </c>
      <c r="B122" s="90" t="s">
        <v>55</v>
      </c>
      <c r="C122" s="237" t="s">
        <v>174</v>
      </c>
      <c r="D122" s="238"/>
      <c r="E122" s="239"/>
      <c r="G122" s="91"/>
    </row>
    <row r="123" spans="1:7" ht="16.5" hidden="1" x14ac:dyDescent="0.15">
      <c r="A123" s="235"/>
      <c r="B123" s="14" t="s">
        <v>56</v>
      </c>
      <c r="C123" s="20">
        <v>660000</v>
      </c>
      <c r="D123" s="16" t="s">
        <v>57</v>
      </c>
      <c r="E123" s="132">
        <v>600000</v>
      </c>
      <c r="G123" s="91"/>
    </row>
    <row r="124" spans="1:7" ht="16.5" hidden="1" x14ac:dyDescent="0.15">
      <c r="A124" s="235"/>
      <c r="B124" s="14" t="s">
        <v>58</v>
      </c>
      <c r="C124" s="17">
        <f>E123/C123</f>
        <v>0.90909090909090906</v>
      </c>
      <c r="D124" s="16" t="s">
        <v>33</v>
      </c>
      <c r="E124" s="132">
        <f>SUM(E123)</f>
        <v>600000</v>
      </c>
      <c r="G124" s="91"/>
    </row>
    <row r="125" spans="1:7" ht="16.5" hidden="1" x14ac:dyDescent="0.15">
      <c r="A125" s="235"/>
      <c r="B125" s="14" t="s">
        <v>32</v>
      </c>
      <c r="C125" s="18" t="s">
        <v>173</v>
      </c>
      <c r="D125" s="16" t="s">
        <v>83</v>
      </c>
      <c r="E125" s="112" t="s">
        <v>165</v>
      </c>
      <c r="G125" s="91"/>
    </row>
    <row r="126" spans="1:7" ht="16.5" hidden="1" x14ac:dyDescent="0.15">
      <c r="A126" s="235"/>
      <c r="B126" s="14" t="s">
        <v>59</v>
      </c>
      <c r="C126" s="19" t="s">
        <v>119</v>
      </c>
      <c r="D126" s="16" t="s">
        <v>60</v>
      </c>
      <c r="E126" s="112"/>
      <c r="G126" s="91"/>
    </row>
    <row r="127" spans="1:7" ht="16.5" hidden="1" x14ac:dyDescent="0.15">
      <c r="A127" s="235"/>
      <c r="B127" s="14" t="s">
        <v>61</v>
      </c>
      <c r="C127" s="19" t="s">
        <v>120</v>
      </c>
      <c r="D127" s="16" t="s">
        <v>35</v>
      </c>
      <c r="E127" s="130" t="s">
        <v>166</v>
      </c>
      <c r="G127" s="91"/>
    </row>
    <row r="128" spans="1:7" ht="17.25" hidden="1" thickBot="1" x14ac:dyDescent="0.2">
      <c r="A128" s="236"/>
      <c r="B128" s="89" t="s">
        <v>62</v>
      </c>
      <c r="C128" s="133" t="s">
        <v>172</v>
      </c>
      <c r="D128" s="134" t="s">
        <v>63</v>
      </c>
      <c r="E128" s="131" t="s">
        <v>167</v>
      </c>
      <c r="G128" s="91"/>
    </row>
    <row r="129" spans="1:7" ht="16.5" hidden="1" x14ac:dyDescent="0.15">
      <c r="A129" s="234" t="s">
        <v>54</v>
      </c>
      <c r="B129" s="90" t="s">
        <v>55</v>
      </c>
      <c r="C129" s="237" t="s">
        <v>175</v>
      </c>
      <c r="D129" s="238"/>
      <c r="E129" s="239"/>
      <c r="G129" s="91"/>
    </row>
    <row r="130" spans="1:7" ht="16.5" hidden="1" x14ac:dyDescent="0.15">
      <c r="A130" s="235"/>
      <c r="B130" s="14" t="s">
        <v>56</v>
      </c>
      <c r="C130" s="20">
        <v>3660000</v>
      </c>
      <c r="D130" s="16" t="s">
        <v>57</v>
      </c>
      <c r="E130" s="132">
        <v>3564000</v>
      </c>
      <c r="G130" s="91"/>
    </row>
    <row r="131" spans="1:7" ht="16.5" hidden="1" x14ac:dyDescent="0.15">
      <c r="A131" s="235"/>
      <c r="B131" s="14" t="s">
        <v>58</v>
      </c>
      <c r="C131" s="17">
        <f>E130/C130</f>
        <v>0.97377049180327868</v>
      </c>
      <c r="D131" s="16" t="s">
        <v>33</v>
      </c>
      <c r="E131" s="132">
        <f>SUM(E130)</f>
        <v>3564000</v>
      </c>
      <c r="G131" s="91"/>
    </row>
    <row r="132" spans="1:7" ht="16.5" hidden="1" x14ac:dyDescent="0.15">
      <c r="A132" s="235"/>
      <c r="B132" s="14" t="s">
        <v>32</v>
      </c>
      <c r="C132" s="18" t="s">
        <v>173</v>
      </c>
      <c r="D132" s="16" t="s">
        <v>176</v>
      </c>
      <c r="E132" s="112" t="s">
        <v>165</v>
      </c>
      <c r="G132" s="91"/>
    </row>
    <row r="133" spans="1:7" ht="16.5" hidden="1" x14ac:dyDescent="0.15">
      <c r="A133" s="235"/>
      <c r="B133" s="14" t="s">
        <v>59</v>
      </c>
      <c r="C133" s="19" t="s">
        <v>119</v>
      </c>
      <c r="D133" s="16" t="s">
        <v>60</v>
      </c>
      <c r="E133" s="112"/>
      <c r="G133" s="91"/>
    </row>
    <row r="134" spans="1:7" ht="16.5" hidden="1" x14ac:dyDescent="0.15">
      <c r="A134" s="235"/>
      <c r="B134" s="14" t="s">
        <v>61</v>
      </c>
      <c r="C134" s="19" t="s">
        <v>120</v>
      </c>
      <c r="D134" s="16" t="s">
        <v>35</v>
      </c>
      <c r="E134" s="130" t="s">
        <v>177</v>
      </c>
      <c r="G134" s="91"/>
    </row>
    <row r="135" spans="1:7" ht="17.25" hidden="1" thickBot="1" x14ac:dyDescent="0.2">
      <c r="A135" s="236"/>
      <c r="B135" s="89" t="s">
        <v>62</v>
      </c>
      <c r="C135" s="104" t="s">
        <v>172</v>
      </c>
      <c r="D135" s="105" t="s">
        <v>63</v>
      </c>
      <c r="E135" s="135" t="s">
        <v>178</v>
      </c>
      <c r="G135" s="91"/>
    </row>
    <row r="136" spans="1:7" ht="16.5" hidden="1" x14ac:dyDescent="0.15">
      <c r="A136" s="234" t="s">
        <v>179</v>
      </c>
      <c r="B136" s="90" t="s">
        <v>55</v>
      </c>
      <c r="C136" s="237" t="s">
        <v>190</v>
      </c>
      <c r="D136" s="238"/>
      <c r="E136" s="239"/>
      <c r="G136" s="91"/>
    </row>
    <row r="137" spans="1:7" ht="16.5" hidden="1" x14ac:dyDescent="0.15">
      <c r="A137" s="235"/>
      <c r="B137" s="14" t="s">
        <v>56</v>
      </c>
      <c r="C137" s="20">
        <v>336674000</v>
      </c>
      <c r="D137" s="16" t="s">
        <v>57</v>
      </c>
      <c r="E137" s="132">
        <v>311484000</v>
      </c>
      <c r="G137" s="91"/>
    </row>
    <row r="138" spans="1:7" ht="16.5" hidden="1" x14ac:dyDescent="0.15">
      <c r="A138" s="235"/>
      <c r="B138" s="14" t="s">
        <v>58</v>
      </c>
      <c r="C138" s="17">
        <f>E137/C137</f>
        <v>0.92517984756767679</v>
      </c>
      <c r="D138" s="16" t="s">
        <v>33</v>
      </c>
      <c r="E138" s="132">
        <f>SUM(E137)</f>
        <v>311484000</v>
      </c>
      <c r="G138" s="91"/>
    </row>
    <row r="139" spans="1:7" ht="16.5" hidden="1" x14ac:dyDescent="0.15">
      <c r="A139" s="235"/>
      <c r="B139" s="14" t="s">
        <v>32</v>
      </c>
      <c r="C139" s="18" t="s">
        <v>180</v>
      </c>
      <c r="D139" s="16" t="s">
        <v>83</v>
      </c>
      <c r="E139" s="112" t="s">
        <v>165</v>
      </c>
      <c r="G139" s="91"/>
    </row>
    <row r="140" spans="1:7" ht="16.5" hidden="1" x14ac:dyDescent="0.15">
      <c r="A140" s="235"/>
      <c r="B140" s="14" t="s">
        <v>59</v>
      </c>
      <c r="C140" s="19" t="s">
        <v>181</v>
      </c>
      <c r="D140" s="16" t="s">
        <v>60</v>
      </c>
      <c r="E140" s="112"/>
      <c r="G140" s="91"/>
    </row>
    <row r="141" spans="1:7" ht="16.5" hidden="1" x14ac:dyDescent="0.15">
      <c r="A141" s="235"/>
      <c r="B141" s="14" t="s">
        <v>61</v>
      </c>
      <c r="C141" s="19" t="s">
        <v>120</v>
      </c>
      <c r="D141" s="16" t="s">
        <v>35</v>
      </c>
      <c r="E141" s="130" t="s">
        <v>182</v>
      </c>
      <c r="G141" s="91"/>
    </row>
    <row r="142" spans="1:7" ht="17.25" hidden="1" thickBot="1" x14ac:dyDescent="0.2">
      <c r="A142" s="236"/>
      <c r="B142" s="89" t="s">
        <v>62</v>
      </c>
      <c r="C142" s="133" t="s">
        <v>172</v>
      </c>
      <c r="D142" s="134" t="s">
        <v>63</v>
      </c>
      <c r="E142" s="131" t="s">
        <v>183</v>
      </c>
      <c r="G142" s="91"/>
    </row>
    <row r="143" spans="1:7" ht="16.5" hidden="1" x14ac:dyDescent="0.15">
      <c r="A143" s="234" t="s">
        <v>54</v>
      </c>
      <c r="B143" s="90" t="s">
        <v>55</v>
      </c>
      <c r="C143" s="237" t="s">
        <v>184</v>
      </c>
      <c r="D143" s="238"/>
      <c r="E143" s="239"/>
      <c r="G143" s="91"/>
    </row>
    <row r="144" spans="1:7" ht="16.5" hidden="1" x14ac:dyDescent="0.15">
      <c r="A144" s="235"/>
      <c r="B144" s="14" t="s">
        <v>56</v>
      </c>
      <c r="C144" s="20">
        <v>3321740</v>
      </c>
      <c r="D144" s="16" t="s">
        <v>57</v>
      </c>
      <c r="E144" s="132">
        <v>2988000</v>
      </c>
      <c r="G144" s="91"/>
    </row>
    <row r="145" spans="1:7" ht="16.5" hidden="1" x14ac:dyDescent="0.15">
      <c r="A145" s="235"/>
      <c r="B145" s="14" t="s">
        <v>58</v>
      </c>
      <c r="C145" s="17">
        <f>E144/C144</f>
        <v>0.89952856033283757</v>
      </c>
      <c r="D145" s="16" t="s">
        <v>33</v>
      </c>
      <c r="E145" s="132">
        <f>SUM(E144)</f>
        <v>2988000</v>
      </c>
      <c r="G145" s="91"/>
    </row>
    <row r="146" spans="1:7" ht="16.5" hidden="1" x14ac:dyDescent="0.15">
      <c r="A146" s="235"/>
      <c r="B146" s="14" t="s">
        <v>32</v>
      </c>
      <c r="C146" s="18" t="s">
        <v>185</v>
      </c>
      <c r="D146" s="16" t="s">
        <v>176</v>
      </c>
      <c r="E146" s="112" t="s">
        <v>165</v>
      </c>
      <c r="G146" s="91"/>
    </row>
    <row r="147" spans="1:7" ht="16.5" hidden="1" x14ac:dyDescent="0.15">
      <c r="A147" s="235"/>
      <c r="B147" s="14" t="s">
        <v>59</v>
      </c>
      <c r="C147" s="19" t="s">
        <v>119</v>
      </c>
      <c r="D147" s="16" t="s">
        <v>60</v>
      </c>
      <c r="E147" s="112"/>
      <c r="G147" s="91"/>
    </row>
    <row r="148" spans="1:7" ht="16.5" hidden="1" x14ac:dyDescent="0.15">
      <c r="A148" s="235"/>
      <c r="B148" s="14" t="s">
        <v>61</v>
      </c>
      <c r="C148" s="19" t="s">
        <v>120</v>
      </c>
      <c r="D148" s="16" t="s">
        <v>35</v>
      </c>
      <c r="E148" s="130" t="s">
        <v>186</v>
      </c>
      <c r="G148" s="91"/>
    </row>
    <row r="149" spans="1:7" ht="17.25" hidden="1" thickBot="1" x14ac:dyDescent="0.2">
      <c r="A149" s="236"/>
      <c r="B149" s="89" t="s">
        <v>62</v>
      </c>
      <c r="C149" s="104" t="s">
        <v>172</v>
      </c>
      <c r="D149" s="105" t="s">
        <v>63</v>
      </c>
      <c r="E149" s="135" t="s">
        <v>187</v>
      </c>
      <c r="G149" s="91"/>
    </row>
    <row r="150" spans="1:7" x14ac:dyDescent="0.15">
      <c r="G150" s="91"/>
    </row>
    <row r="151" spans="1:7" x14ac:dyDescent="0.15">
      <c r="G151" s="91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231" t="s">
        <v>22</v>
      </c>
      <c r="B1" s="231"/>
      <c r="C1" s="231"/>
      <c r="D1" s="231"/>
      <c r="E1" s="231"/>
      <c r="F1" s="231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1" customFormat="1" ht="22.5" customHeight="1" thickTop="1" x14ac:dyDescent="0.15">
      <c r="A3" s="10" t="s">
        <v>31</v>
      </c>
      <c r="B3" s="270" t="str">
        <f>계약현황공개!C3</f>
        <v>2023년 공감동감 가족캠프 버스 임차</v>
      </c>
      <c r="C3" s="271"/>
      <c r="D3" s="271"/>
      <c r="E3" s="271"/>
      <c r="F3" s="272"/>
    </row>
    <row r="4" spans="1:6" s="91" customFormat="1" ht="18.75" customHeight="1" x14ac:dyDescent="0.15">
      <c r="A4" s="242" t="s">
        <v>39</v>
      </c>
      <c r="B4" s="260" t="s">
        <v>32</v>
      </c>
      <c r="C4" s="260" t="s">
        <v>83</v>
      </c>
      <c r="D4" s="108" t="s">
        <v>40</v>
      </c>
      <c r="E4" s="108" t="s">
        <v>33</v>
      </c>
      <c r="F4" s="109" t="s">
        <v>44</v>
      </c>
    </row>
    <row r="5" spans="1:6" s="91" customFormat="1" ht="18.75" customHeight="1" x14ac:dyDescent="0.15">
      <c r="A5" s="259"/>
      <c r="B5" s="261"/>
      <c r="C5" s="261"/>
      <c r="D5" s="12" t="s">
        <v>41</v>
      </c>
      <c r="E5" s="12" t="s">
        <v>34</v>
      </c>
      <c r="F5" s="13" t="s">
        <v>42</v>
      </c>
    </row>
    <row r="6" spans="1:6" s="91" customFormat="1" ht="18.75" customHeight="1" x14ac:dyDescent="0.15">
      <c r="A6" s="259"/>
      <c r="B6" s="262" t="str">
        <f>계약현황공개!C6</f>
        <v>2023.10.31.</v>
      </c>
      <c r="C6" s="264" t="str">
        <f>계약현황공개!E6</f>
        <v>2023.11.04.~11.05.</v>
      </c>
      <c r="D6" s="266">
        <f>계약현황공개!C4</f>
        <v>1200000</v>
      </c>
      <c r="E6" s="266">
        <f>계약현황공개!E4</f>
        <v>1150000</v>
      </c>
      <c r="F6" s="268">
        <f>계약현황공개!C5</f>
        <v>0.95833333333333337</v>
      </c>
    </row>
    <row r="7" spans="1:6" s="91" customFormat="1" ht="18.75" customHeight="1" x14ac:dyDescent="0.15">
      <c r="A7" s="243"/>
      <c r="B7" s="263"/>
      <c r="C7" s="265"/>
      <c r="D7" s="267"/>
      <c r="E7" s="267"/>
      <c r="F7" s="269"/>
    </row>
    <row r="8" spans="1:6" s="91" customFormat="1" ht="18.75" customHeight="1" x14ac:dyDescent="0.15">
      <c r="A8" s="242" t="s">
        <v>35</v>
      </c>
      <c r="B8" s="108" t="s">
        <v>36</v>
      </c>
      <c r="C8" s="108" t="s">
        <v>46</v>
      </c>
      <c r="D8" s="244" t="s">
        <v>37</v>
      </c>
      <c r="E8" s="245"/>
      <c r="F8" s="246"/>
    </row>
    <row r="9" spans="1:6" s="91" customFormat="1" ht="18.75" customHeight="1" x14ac:dyDescent="0.15">
      <c r="A9" s="243"/>
      <c r="B9" s="56" t="str">
        <f>계약현황공개!E8</f>
        <v>뉴한솔고속㈜</v>
      </c>
      <c r="C9" s="110" t="s">
        <v>372</v>
      </c>
      <c r="D9" s="247" t="str">
        <f>계약현황공개!E9</f>
        <v>성남시 수정구 산성대로 189, 7층 702호(수진동, 수산타워)</v>
      </c>
      <c r="E9" s="248"/>
      <c r="F9" s="249"/>
    </row>
    <row r="10" spans="1:6" s="91" customFormat="1" ht="18.75" customHeight="1" x14ac:dyDescent="0.15">
      <c r="A10" s="107" t="s">
        <v>45</v>
      </c>
      <c r="B10" s="250" t="s">
        <v>122</v>
      </c>
      <c r="C10" s="251"/>
      <c r="D10" s="251"/>
      <c r="E10" s="251"/>
      <c r="F10" s="252"/>
    </row>
    <row r="11" spans="1:6" s="91" customFormat="1" ht="18.75" customHeight="1" x14ac:dyDescent="0.15">
      <c r="A11" s="107" t="s">
        <v>43</v>
      </c>
      <c r="B11" s="250" t="s">
        <v>123</v>
      </c>
      <c r="C11" s="251"/>
      <c r="D11" s="251"/>
      <c r="E11" s="251"/>
      <c r="F11" s="252"/>
    </row>
    <row r="12" spans="1:6" s="91" customFormat="1" ht="18.75" customHeight="1" thickBot="1" x14ac:dyDescent="0.2">
      <c r="A12" s="11" t="s">
        <v>38</v>
      </c>
      <c r="B12" s="253"/>
      <c r="C12" s="254"/>
      <c r="D12" s="254"/>
      <c r="E12" s="254"/>
      <c r="F12" s="255"/>
    </row>
    <row r="13" spans="1:6" s="91" customFormat="1" ht="22.5" customHeight="1" thickTop="1" x14ac:dyDescent="0.15">
      <c r="A13" s="10" t="s">
        <v>31</v>
      </c>
      <c r="B13" s="270" t="str">
        <f>계약현황공개!C10</f>
        <v>미래융합디자인플레이스 과학교실</v>
      </c>
      <c r="C13" s="271"/>
      <c r="D13" s="271"/>
      <c r="E13" s="271"/>
      <c r="F13" s="272"/>
    </row>
    <row r="14" spans="1:6" s="91" customFormat="1" ht="18.75" customHeight="1" x14ac:dyDescent="0.15">
      <c r="A14" s="242" t="s">
        <v>39</v>
      </c>
      <c r="B14" s="260" t="s">
        <v>32</v>
      </c>
      <c r="C14" s="260" t="s">
        <v>83</v>
      </c>
      <c r="D14" s="108" t="s">
        <v>40</v>
      </c>
      <c r="E14" s="108" t="s">
        <v>33</v>
      </c>
      <c r="F14" s="109" t="s">
        <v>44</v>
      </c>
    </row>
    <row r="15" spans="1:6" s="91" customFormat="1" ht="18.75" customHeight="1" x14ac:dyDescent="0.15">
      <c r="A15" s="259"/>
      <c r="B15" s="261"/>
      <c r="C15" s="261"/>
      <c r="D15" s="12" t="s">
        <v>41</v>
      </c>
      <c r="E15" s="12" t="s">
        <v>34</v>
      </c>
      <c r="F15" s="13" t="s">
        <v>42</v>
      </c>
    </row>
    <row r="16" spans="1:6" s="91" customFormat="1" ht="18.75" customHeight="1" x14ac:dyDescent="0.15">
      <c r="A16" s="259"/>
      <c r="B16" s="262" t="str">
        <f>계약현황공개!C13</f>
        <v>2023.11.16.</v>
      </c>
      <c r="C16" s="264" t="str">
        <f>계약현황공개!E13</f>
        <v>2023.11.20.~12.01.</v>
      </c>
      <c r="D16" s="266">
        <f>계약현황공개!C11</f>
        <v>2500000</v>
      </c>
      <c r="E16" s="266">
        <f>계약현황공개!E12</f>
        <v>2300000</v>
      </c>
      <c r="F16" s="268">
        <f>계약현황공개!C12</f>
        <v>0.92</v>
      </c>
    </row>
    <row r="17" spans="1:6" s="91" customFormat="1" ht="18.75" customHeight="1" x14ac:dyDescent="0.15">
      <c r="A17" s="243"/>
      <c r="B17" s="263"/>
      <c r="C17" s="265"/>
      <c r="D17" s="267"/>
      <c r="E17" s="267"/>
      <c r="F17" s="269"/>
    </row>
    <row r="18" spans="1:6" s="91" customFormat="1" ht="18.75" customHeight="1" x14ac:dyDescent="0.15">
      <c r="A18" s="242" t="s">
        <v>35</v>
      </c>
      <c r="B18" s="108" t="s">
        <v>36</v>
      </c>
      <c r="C18" s="108" t="s">
        <v>46</v>
      </c>
      <c r="D18" s="244" t="s">
        <v>37</v>
      </c>
      <c r="E18" s="245"/>
      <c r="F18" s="246"/>
    </row>
    <row r="19" spans="1:6" s="91" customFormat="1" ht="18.75" customHeight="1" x14ac:dyDescent="0.15">
      <c r="A19" s="243"/>
      <c r="B19" s="56" t="str">
        <f>계약현황공개!E15</f>
        <v>서울대로봇교육연구회</v>
      </c>
      <c r="C19" s="110" t="s">
        <v>373</v>
      </c>
      <c r="D19" s="247" t="str">
        <f>계약현황공개!E16</f>
        <v>성남시 분당구 서현로 471, 305동 405호(분당동,건영빌라)</v>
      </c>
      <c r="E19" s="248"/>
      <c r="F19" s="249"/>
    </row>
    <row r="20" spans="1:6" s="91" customFormat="1" ht="18.75" customHeight="1" x14ac:dyDescent="0.15">
      <c r="A20" s="107" t="s">
        <v>45</v>
      </c>
      <c r="B20" s="250" t="s">
        <v>122</v>
      </c>
      <c r="C20" s="251"/>
      <c r="D20" s="251"/>
      <c r="E20" s="251"/>
      <c r="F20" s="252"/>
    </row>
    <row r="21" spans="1:6" s="91" customFormat="1" ht="18.75" customHeight="1" x14ac:dyDescent="0.15">
      <c r="A21" s="107" t="s">
        <v>43</v>
      </c>
      <c r="B21" s="250" t="s">
        <v>113</v>
      </c>
      <c r="C21" s="251"/>
      <c r="D21" s="251"/>
      <c r="E21" s="251"/>
      <c r="F21" s="252"/>
    </row>
    <row r="22" spans="1:6" s="91" customFormat="1" ht="18.75" customHeight="1" thickBot="1" x14ac:dyDescent="0.2">
      <c r="A22" s="11" t="s">
        <v>38</v>
      </c>
      <c r="B22" s="253"/>
      <c r="C22" s="254"/>
      <c r="D22" s="254"/>
      <c r="E22" s="254"/>
      <c r="F22" s="255"/>
    </row>
    <row r="23" spans="1:6" ht="22.5" customHeight="1" thickTop="1" x14ac:dyDescent="0.15">
      <c r="A23" s="10" t="s">
        <v>31</v>
      </c>
      <c r="B23" s="270" t="str">
        <f>계약현황공개!C17</f>
        <v>2023. 청년 『Needs Plan』 THE와플 결과공유회 특별 프로그램 운영</v>
      </c>
      <c r="C23" s="271"/>
      <c r="D23" s="271"/>
      <c r="E23" s="271"/>
      <c r="F23" s="272"/>
    </row>
    <row r="24" spans="1:6" ht="15" x14ac:dyDescent="0.15">
      <c r="A24" s="242" t="s">
        <v>39</v>
      </c>
      <c r="B24" s="260" t="s">
        <v>32</v>
      </c>
      <c r="C24" s="260" t="s">
        <v>83</v>
      </c>
      <c r="D24" s="108" t="s">
        <v>40</v>
      </c>
      <c r="E24" s="108" t="s">
        <v>33</v>
      </c>
      <c r="F24" s="109" t="s">
        <v>44</v>
      </c>
    </row>
    <row r="25" spans="1:6" ht="15" x14ac:dyDescent="0.15">
      <c r="A25" s="259"/>
      <c r="B25" s="261"/>
      <c r="C25" s="261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59"/>
      <c r="B26" s="262" t="str">
        <f>계약현황공개!C20</f>
        <v>2023.11.20.</v>
      </c>
      <c r="C26" s="264" t="str">
        <f>계약현황공개!E20</f>
        <v>2023.12.09.</v>
      </c>
      <c r="D26" s="266">
        <f>계약현황공개!C18</f>
        <v>4200000</v>
      </c>
      <c r="E26" s="266">
        <f>계약현황공개!E18</f>
        <v>4000000</v>
      </c>
      <c r="F26" s="268">
        <f>계약현황공개!C19</f>
        <v>0.95238095238095233</v>
      </c>
    </row>
    <row r="27" spans="1:6" ht="13.5" customHeight="1" x14ac:dyDescent="0.15">
      <c r="A27" s="243"/>
      <c r="B27" s="263"/>
      <c r="C27" s="265"/>
      <c r="D27" s="267"/>
      <c r="E27" s="267"/>
      <c r="F27" s="269"/>
    </row>
    <row r="28" spans="1:6" ht="14.25" x14ac:dyDescent="0.15">
      <c r="A28" s="242" t="s">
        <v>35</v>
      </c>
      <c r="B28" s="108" t="s">
        <v>36</v>
      </c>
      <c r="C28" s="108" t="s">
        <v>46</v>
      </c>
      <c r="D28" s="244" t="s">
        <v>37</v>
      </c>
      <c r="E28" s="245"/>
      <c r="F28" s="246"/>
    </row>
    <row r="29" spans="1:6" ht="14.25" x14ac:dyDescent="0.15">
      <c r="A29" s="243"/>
      <c r="B29" s="56" t="str">
        <f>계약현황공개!E22</f>
        <v>㈜분트컴퍼니</v>
      </c>
      <c r="C29" s="7" t="s">
        <v>374</v>
      </c>
      <c r="D29" s="247" t="str">
        <f>계약현황공개!E23</f>
        <v>서울시 강남구 학동로48길 17, 302호(논현동, 정빌딩)</v>
      </c>
      <c r="E29" s="248"/>
      <c r="F29" s="249"/>
    </row>
    <row r="30" spans="1:6" ht="14.25" customHeight="1" x14ac:dyDescent="0.15">
      <c r="A30" s="107" t="s">
        <v>45</v>
      </c>
      <c r="B30" s="250" t="s">
        <v>122</v>
      </c>
      <c r="C30" s="251"/>
      <c r="D30" s="251"/>
      <c r="E30" s="251"/>
      <c r="F30" s="252"/>
    </row>
    <row r="31" spans="1:6" ht="22.5" customHeight="1" x14ac:dyDescent="0.15">
      <c r="A31" s="107" t="s">
        <v>43</v>
      </c>
      <c r="B31" s="250" t="s">
        <v>113</v>
      </c>
      <c r="C31" s="251"/>
      <c r="D31" s="251"/>
      <c r="E31" s="251"/>
      <c r="F31" s="252"/>
    </row>
    <row r="32" spans="1:6" ht="15.75" thickBot="1" x14ac:dyDescent="0.2">
      <c r="A32" s="11" t="s">
        <v>38</v>
      </c>
      <c r="B32" s="253"/>
      <c r="C32" s="254"/>
      <c r="D32" s="254"/>
      <c r="E32" s="254"/>
      <c r="F32" s="255"/>
    </row>
    <row r="33" spans="1:6" ht="22.5" customHeight="1" thickTop="1" x14ac:dyDescent="0.15">
      <c r="A33" s="10" t="s">
        <v>31</v>
      </c>
      <c r="B33" s="256" t="str">
        <f>계약현황공개!C24</f>
        <v>노후 승강기 교체공사 실시</v>
      </c>
      <c r="C33" s="257"/>
      <c r="D33" s="257"/>
      <c r="E33" s="257"/>
      <c r="F33" s="258"/>
    </row>
    <row r="34" spans="1:6" ht="15" x14ac:dyDescent="0.15">
      <c r="A34" s="242" t="s">
        <v>39</v>
      </c>
      <c r="B34" s="260" t="s">
        <v>32</v>
      </c>
      <c r="C34" s="260" t="s">
        <v>83</v>
      </c>
      <c r="D34" s="108" t="s">
        <v>40</v>
      </c>
      <c r="E34" s="108" t="s">
        <v>33</v>
      </c>
      <c r="F34" s="109" t="s">
        <v>44</v>
      </c>
    </row>
    <row r="35" spans="1:6" ht="15" x14ac:dyDescent="0.15">
      <c r="A35" s="259"/>
      <c r="B35" s="261"/>
      <c r="C35" s="261"/>
      <c r="D35" s="12" t="s">
        <v>41</v>
      </c>
      <c r="E35" s="12" t="s">
        <v>34</v>
      </c>
      <c r="F35" s="13" t="s">
        <v>42</v>
      </c>
    </row>
    <row r="36" spans="1:6" ht="13.5" customHeight="1" x14ac:dyDescent="0.15">
      <c r="A36" s="259"/>
      <c r="B36" s="262" t="str">
        <f>계약현황공개!C27</f>
        <v>2023.11.23.</v>
      </c>
      <c r="C36" s="264" t="str">
        <f>계약현황공개!E27</f>
        <v>2023.11.23.~2024.03.22.</v>
      </c>
      <c r="D36" s="266">
        <f>계약현황공개!C25</f>
        <v>89128710</v>
      </c>
      <c r="E36" s="266">
        <f>계약현황공개!E26</f>
        <v>89128710</v>
      </c>
      <c r="F36" s="268">
        <f>계약현황공개!C26</f>
        <v>1</v>
      </c>
    </row>
    <row r="37" spans="1:6" ht="13.5" customHeight="1" x14ac:dyDescent="0.15">
      <c r="A37" s="243"/>
      <c r="B37" s="263"/>
      <c r="C37" s="265"/>
      <c r="D37" s="267"/>
      <c r="E37" s="267"/>
      <c r="F37" s="269"/>
    </row>
    <row r="38" spans="1:6" ht="14.25" x14ac:dyDescent="0.15">
      <c r="A38" s="242" t="s">
        <v>35</v>
      </c>
      <c r="B38" s="108" t="s">
        <v>36</v>
      </c>
      <c r="C38" s="108" t="s">
        <v>46</v>
      </c>
      <c r="D38" s="244" t="s">
        <v>37</v>
      </c>
      <c r="E38" s="245"/>
      <c r="F38" s="246"/>
    </row>
    <row r="39" spans="1:6" ht="14.25" x14ac:dyDescent="0.15">
      <c r="A39" s="243"/>
      <c r="B39" s="56" t="str">
        <f>계약현황공개!E29</f>
        <v>서울지방조달청</v>
      </c>
      <c r="C39" s="7"/>
      <c r="D39" s="247" t="str">
        <f>계약현황공개!E30</f>
        <v>서울 서초구 반포대로 217(반포동 520-3)</v>
      </c>
      <c r="E39" s="248"/>
      <c r="F39" s="249"/>
    </row>
    <row r="40" spans="1:6" ht="14.25" customHeight="1" x14ac:dyDescent="0.15">
      <c r="A40" s="107" t="s">
        <v>45</v>
      </c>
      <c r="B40" s="250" t="s">
        <v>122</v>
      </c>
      <c r="C40" s="251"/>
      <c r="D40" s="251"/>
      <c r="E40" s="251"/>
      <c r="F40" s="252"/>
    </row>
    <row r="41" spans="1:6" ht="14.25" x14ac:dyDescent="0.15">
      <c r="A41" s="107" t="s">
        <v>43</v>
      </c>
      <c r="B41" s="250" t="s">
        <v>113</v>
      </c>
      <c r="C41" s="251"/>
      <c r="D41" s="251"/>
      <c r="E41" s="251"/>
      <c r="F41" s="252"/>
    </row>
    <row r="42" spans="1:6" ht="15.75" thickBot="1" x14ac:dyDescent="0.2">
      <c r="A42" s="11" t="s">
        <v>38</v>
      </c>
      <c r="B42" s="253"/>
      <c r="C42" s="254"/>
      <c r="D42" s="254"/>
      <c r="E42" s="254"/>
      <c r="F42" s="255"/>
    </row>
    <row r="43" spans="1:6" s="91" customFormat="1" ht="22.5" customHeight="1" thickTop="1" x14ac:dyDescent="0.15">
      <c r="A43" s="10" t="s">
        <v>31</v>
      </c>
      <c r="B43" s="256" t="str">
        <f>계약현황공개!C31</f>
        <v>노후 조명시설 교체공사</v>
      </c>
      <c r="C43" s="257"/>
      <c r="D43" s="257"/>
      <c r="E43" s="257"/>
      <c r="F43" s="258"/>
    </row>
    <row r="44" spans="1:6" s="91" customFormat="1" ht="15" x14ac:dyDescent="0.15">
      <c r="A44" s="242" t="s">
        <v>39</v>
      </c>
      <c r="B44" s="260" t="s">
        <v>32</v>
      </c>
      <c r="C44" s="260" t="s">
        <v>83</v>
      </c>
      <c r="D44" s="108" t="s">
        <v>40</v>
      </c>
      <c r="E44" s="108" t="s">
        <v>33</v>
      </c>
      <c r="F44" s="109" t="s">
        <v>44</v>
      </c>
    </row>
    <row r="45" spans="1:6" s="91" customFormat="1" ht="15" x14ac:dyDescent="0.15">
      <c r="A45" s="259"/>
      <c r="B45" s="261"/>
      <c r="C45" s="261"/>
      <c r="D45" s="12" t="s">
        <v>41</v>
      </c>
      <c r="E45" s="12" t="s">
        <v>34</v>
      </c>
      <c r="F45" s="13" t="s">
        <v>42</v>
      </c>
    </row>
    <row r="46" spans="1:6" s="91" customFormat="1" ht="13.5" customHeight="1" x14ac:dyDescent="0.15">
      <c r="A46" s="259"/>
      <c r="B46" s="262" t="str">
        <f>계약현황공개!C34</f>
        <v>2023.11.28.</v>
      </c>
      <c r="C46" s="264" t="str">
        <f>계약현황공개!E34</f>
        <v>2023.12.01.~12.18.</v>
      </c>
      <c r="D46" s="266">
        <f>계약현황공개!C32</f>
        <v>14960000</v>
      </c>
      <c r="E46" s="266">
        <f>계약현황공개!E33</f>
        <v>13640000</v>
      </c>
      <c r="F46" s="268">
        <f>계약현황공개!C33</f>
        <v>0.91176470588235292</v>
      </c>
    </row>
    <row r="47" spans="1:6" s="91" customFormat="1" ht="13.5" customHeight="1" x14ac:dyDescent="0.15">
      <c r="A47" s="243"/>
      <c r="B47" s="263"/>
      <c r="C47" s="265"/>
      <c r="D47" s="267"/>
      <c r="E47" s="267"/>
      <c r="F47" s="269"/>
    </row>
    <row r="48" spans="1:6" s="91" customFormat="1" ht="14.25" x14ac:dyDescent="0.15">
      <c r="A48" s="242" t="s">
        <v>35</v>
      </c>
      <c r="B48" s="108" t="s">
        <v>36</v>
      </c>
      <c r="C48" s="108" t="s">
        <v>46</v>
      </c>
      <c r="D48" s="244" t="s">
        <v>37</v>
      </c>
      <c r="E48" s="245"/>
      <c r="F48" s="246"/>
    </row>
    <row r="49" spans="1:6" s="91" customFormat="1" ht="14.25" x14ac:dyDescent="0.15">
      <c r="A49" s="243"/>
      <c r="B49" s="56" t="str">
        <f>계약현황공개!E36</f>
        <v>덕산전기㈜</v>
      </c>
      <c r="C49" s="7" t="s">
        <v>375</v>
      </c>
      <c r="D49" s="247" t="str">
        <f>계약현황공개!E37</f>
        <v>성남시 수정구 공원로421번길 9(태평동)</v>
      </c>
      <c r="E49" s="248"/>
      <c r="F49" s="249"/>
    </row>
    <row r="50" spans="1:6" s="91" customFormat="1" ht="14.25" customHeight="1" x14ac:dyDescent="0.15">
      <c r="A50" s="107" t="s">
        <v>45</v>
      </c>
      <c r="B50" s="250" t="s">
        <v>122</v>
      </c>
      <c r="C50" s="251"/>
      <c r="D50" s="251"/>
      <c r="E50" s="251"/>
      <c r="F50" s="252"/>
    </row>
    <row r="51" spans="1:6" s="91" customFormat="1" ht="14.25" x14ac:dyDescent="0.15">
      <c r="A51" s="107" t="s">
        <v>43</v>
      </c>
      <c r="B51" s="250" t="s">
        <v>113</v>
      </c>
      <c r="C51" s="251"/>
      <c r="D51" s="251"/>
      <c r="E51" s="251"/>
      <c r="F51" s="252"/>
    </row>
    <row r="52" spans="1:6" s="91" customFormat="1" ht="15" thickBot="1" x14ac:dyDescent="0.2">
      <c r="A52" s="11" t="s">
        <v>38</v>
      </c>
      <c r="B52" s="273"/>
      <c r="C52" s="274"/>
      <c r="D52" s="274"/>
      <c r="E52" s="274"/>
      <c r="F52" s="275"/>
    </row>
    <row r="53" spans="1:6" s="91" customFormat="1" ht="22.5" hidden="1" customHeight="1" thickTop="1" x14ac:dyDescent="0.15">
      <c r="A53" s="10" t="s">
        <v>31</v>
      </c>
      <c r="B53" s="256" t="str">
        <f>계약현황공개!C38</f>
        <v>작은도서관 바닥세척 및 왁스 코팅작업</v>
      </c>
      <c r="C53" s="257"/>
      <c r="D53" s="257"/>
      <c r="E53" s="257"/>
      <c r="F53" s="258"/>
    </row>
    <row r="54" spans="1:6" s="91" customFormat="1" ht="15" hidden="1" x14ac:dyDescent="0.15">
      <c r="A54" s="242" t="s">
        <v>39</v>
      </c>
      <c r="B54" s="260" t="s">
        <v>32</v>
      </c>
      <c r="C54" s="260" t="s">
        <v>83</v>
      </c>
      <c r="D54" s="108" t="s">
        <v>40</v>
      </c>
      <c r="E54" s="108" t="s">
        <v>33</v>
      </c>
      <c r="F54" s="109" t="s">
        <v>44</v>
      </c>
    </row>
    <row r="55" spans="1:6" s="91" customFormat="1" ht="15" hidden="1" x14ac:dyDescent="0.15">
      <c r="A55" s="259"/>
      <c r="B55" s="261"/>
      <c r="C55" s="261"/>
      <c r="D55" s="12" t="s">
        <v>41</v>
      </c>
      <c r="E55" s="12" t="s">
        <v>34</v>
      </c>
      <c r="F55" s="13" t="s">
        <v>42</v>
      </c>
    </row>
    <row r="56" spans="1:6" s="91" customFormat="1" ht="13.5" hidden="1" customHeight="1" x14ac:dyDescent="0.15">
      <c r="A56" s="259"/>
      <c r="B56" s="262" t="str">
        <f>계약현황공개!C41</f>
        <v>2023.10.30.</v>
      </c>
      <c r="C56" s="264" t="str">
        <f>계약현황공개!E41</f>
        <v>2023.11.05.~11.06.</v>
      </c>
      <c r="D56" s="266">
        <f>계약현황공개!C39</f>
        <v>2100000</v>
      </c>
      <c r="E56" s="266">
        <f>계약현황공개!E40</f>
        <v>2000000</v>
      </c>
      <c r="F56" s="268">
        <f>계약현황공개!C40</f>
        <v>0.95238095238095233</v>
      </c>
    </row>
    <row r="57" spans="1:6" s="91" customFormat="1" ht="13.5" hidden="1" customHeight="1" x14ac:dyDescent="0.15">
      <c r="A57" s="243"/>
      <c r="B57" s="263"/>
      <c r="C57" s="265"/>
      <c r="D57" s="267"/>
      <c r="E57" s="267"/>
      <c r="F57" s="269"/>
    </row>
    <row r="58" spans="1:6" s="91" customFormat="1" ht="14.25" hidden="1" x14ac:dyDescent="0.15">
      <c r="A58" s="242" t="s">
        <v>35</v>
      </c>
      <c r="B58" s="108" t="s">
        <v>36</v>
      </c>
      <c r="C58" s="108" t="s">
        <v>46</v>
      </c>
      <c r="D58" s="244" t="s">
        <v>37</v>
      </c>
      <c r="E58" s="245"/>
      <c r="F58" s="246"/>
    </row>
    <row r="59" spans="1:6" s="91" customFormat="1" ht="14.25" hidden="1" x14ac:dyDescent="0.15">
      <c r="A59" s="243"/>
      <c r="B59" s="56" t="str">
        <f>계약현황공개!E43</f>
        <v>삼우개발</v>
      </c>
      <c r="C59" s="110" t="s">
        <v>254</v>
      </c>
      <c r="D59" s="247" t="str">
        <f>계약현황공개!E44</f>
        <v>성남시 중원구 원터로105번길 12(성남동)</v>
      </c>
      <c r="E59" s="248"/>
      <c r="F59" s="249"/>
    </row>
    <row r="60" spans="1:6" s="91" customFormat="1" ht="14.25" hidden="1" customHeight="1" x14ac:dyDescent="0.15">
      <c r="A60" s="107" t="s">
        <v>45</v>
      </c>
      <c r="B60" s="250" t="s">
        <v>122</v>
      </c>
      <c r="C60" s="251"/>
      <c r="D60" s="251"/>
      <c r="E60" s="251"/>
      <c r="F60" s="252"/>
    </row>
    <row r="61" spans="1:6" s="91" customFormat="1" ht="14.25" hidden="1" x14ac:dyDescent="0.15">
      <c r="A61" s="107" t="s">
        <v>43</v>
      </c>
      <c r="B61" s="250" t="s">
        <v>113</v>
      </c>
      <c r="C61" s="251"/>
      <c r="D61" s="251"/>
      <c r="E61" s="251"/>
      <c r="F61" s="252"/>
    </row>
    <row r="62" spans="1:6" s="91" customFormat="1" ht="15.75" hidden="1" thickBot="1" x14ac:dyDescent="0.2">
      <c r="A62" s="11" t="s">
        <v>38</v>
      </c>
      <c r="B62" s="253"/>
      <c r="C62" s="254"/>
      <c r="D62" s="254"/>
      <c r="E62" s="254"/>
      <c r="F62" s="255"/>
    </row>
    <row r="63" spans="1:6" s="91" customFormat="1" ht="22.5" hidden="1" customHeight="1" thickTop="1" x14ac:dyDescent="0.15">
      <c r="A63" s="10" t="s">
        <v>31</v>
      </c>
      <c r="B63" s="256" t="str">
        <f>계약현황공개!C45</f>
        <v xml:space="preserve">제14회 성남시청소년창의과학축제 부스운영(미래식량) 프로그램 진행 </v>
      </c>
      <c r="C63" s="257"/>
      <c r="D63" s="257"/>
      <c r="E63" s="257"/>
      <c r="F63" s="258"/>
    </row>
    <row r="64" spans="1:6" s="91" customFormat="1" ht="15" hidden="1" x14ac:dyDescent="0.15">
      <c r="A64" s="242" t="s">
        <v>39</v>
      </c>
      <c r="B64" s="260" t="s">
        <v>32</v>
      </c>
      <c r="C64" s="260" t="s">
        <v>83</v>
      </c>
      <c r="D64" s="108" t="s">
        <v>40</v>
      </c>
      <c r="E64" s="108" t="s">
        <v>33</v>
      </c>
      <c r="F64" s="109" t="s">
        <v>44</v>
      </c>
    </row>
    <row r="65" spans="1:6" s="91" customFormat="1" ht="15" hidden="1" x14ac:dyDescent="0.15">
      <c r="A65" s="259"/>
      <c r="B65" s="261"/>
      <c r="C65" s="261"/>
      <c r="D65" s="12" t="s">
        <v>41</v>
      </c>
      <c r="E65" s="12" t="s">
        <v>34</v>
      </c>
      <c r="F65" s="13" t="s">
        <v>42</v>
      </c>
    </row>
    <row r="66" spans="1:6" s="91" customFormat="1" ht="13.5" hidden="1" customHeight="1" x14ac:dyDescent="0.15">
      <c r="A66" s="259"/>
      <c r="B66" s="262" t="str">
        <f>계약현황공개!C48</f>
        <v>2023.08.18.</v>
      </c>
      <c r="C66" s="264" t="str">
        <f>계약현황공개!E48</f>
        <v>2023.09.23.</v>
      </c>
      <c r="D66" s="266">
        <f>계약현황공개!C46</f>
        <v>1150000</v>
      </c>
      <c r="E66" s="266">
        <f>계약현황공개!E47</f>
        <v>1100000</v>
      </c>
      <c r="F66" s="268">
        <f>계약현황공개!C47</f>
        <v>0.95652173913043481</v>
      </c>
    </row>
    <row r="67" spans="1:6" s="91" customFormat="1" ht="13.5" hidden="1" customHeight="1" x14ac:dyDescent="0.15">
      <c r="A67" s="243"/>
      <c r="B67" s="263"/>
      <c r="C67" s="265"/>
      <c r="D67" s="267"/>
      <c r="E67" s="267"/>
      <c r="F67" s="269"/>
    </row>
    <row r="68" spans="1:6" s="91" customFormat="1" ht="14.25" hidden="1" x14ac:dyDescent="0.15">
      <c r="A68" s="242" t="s">
        <v>35</v>
      </c>
      <c r="B68" s="108" t="s">
        <v>36</v>
      </c>
      <c r="C68" s="108" t="s">
        <v>46</v>
      </c>
      <c r="D68" s="244" t="s">
        <v>37</v>
      </c>
      <c r="E68" s="245"/>
      <c r="F68" s="246"/>
    </row>
    <row r="69" spans="1:6" s="91" customFormat="1" ht="14.25" hidden="1" x14ac:dyDescent="0.15">
      <c r="A69" s="243"/>
      <c r="B69" s="56" t="str">
        <f>계약현황공개!E50</f>
        <v>㈜에듀포털</v>
      </c>
      <c r="C69" s="7" t="s">
        <v>230</v>
      </c>
      <c r="D69" s="247" t="str">
        <f>계약현황공개!E51</f>
        <v>서울특별시 영등포구 가마산로65길 32, 2층(신길동)</v>
      </c>
      <c r="E69" s="248"/>
      <c r="F69" s="249"/>
    </row>
    <row r="70" spans="1:6" s="91" customFormat="1" ht="14.25" hidden="1" customHeight="1" x14ac:dyDescent="0.15">
      <c r="A70" s="107" t="s">
        <v>45</v>
      </c>
      <c r="B70" s="250" t="s">
        <v>122</v>
      </c>
      <c r="C70" s="251"/>
      <c r="D70" s="251"/>
      <c r="E70" s="251"/>
      <c r="F70" s="252"/>
    </row>
    <row r="71" spans="1:6" s="91" customFormat="1" ht="14.25" hidden="1" x14ac:dyDescent="0.15">
      <c r="A71" s="107" t="s">
        <v>43</v>
      </c>
      <c r="B71" s="250" t="s">
        <v>113</v>
      </c>
      <c r="C71" s="251"/>
      <c r="D71" s="251"/>
      <c r="E71" s="251"/>
      <c r="F71" s="252"/>
    </row>
    <row r="72" spans="1:6" s="91" customFormat="1" ht="15.75" hidden="1" thickBot="1" x14ac:dyDescent="0.2">
      <c r="A72" s="11" t="s">
        <v>38</v>
      </c>
      <c r="B72" s="253"/>
      <c r="C72" s="254"/>
      <c r="D72" s="254"/>
      <c r="E72" s="254"/>
      <c r="F72" s="255"/>
    </row>
    <row r="73" spans="1:6" s="91" customFormat="1" ht="22.5" hidden="1" customHeight="1" thickTop="1" x14ac:dyDescent="0.15">
      <c r="A73" s="10" t="s">
        <v>31</v>
      </c>
      <c r="B73" s="256" t="str">
        <f>계약현황공개!C52</f>
        <v>제14회 성남시청소년창의과학축제 창의융합과학 운영물품 구입</v>
      </c>
      <c r="C73" s="257"/>
      <c r="D73" s="257"/>
      <c r="E73" s="257"/>
      <c r="F73" s="258"/>
    </row>
    <row r="74" spans="1:6" s="91" customFormat="1" ht="15" hidden="1" x14ac:dyDescent="0.15">
      <c r="A74" s="242" t="s">
        <v>39</v>
      </c>
      <c r="B74" s="260" t="s">
        <v>32</v>
      </c>
      <c r="C74" s="260" t="s">
        <v>83</v>
      </c>
      <c r="D74" s="108" t="s">
        <v>40</v>
      </c>
      <c r="E74" s="108" t="s">
        <v>33</v>
      </c>
      <c r="F74" s="109" t="s">
        <v>44</v>
      </c>
    </row>
    <row r="75" spans="1:6" s="91" customFormat="1" ht="15" hidden="1" x14ac:dyDescent="0.15">
      <c r="A75" s="259"/>
      <c r="B75" s="261"/>
      <c r="C75" s="261"/>
      <c r="D75" s="12" t="s">
        <v>41</v>
      </c>
      <c r="E75" s="12" t="s">
        <v>34</v>
      </c>
      <c r="F75" s="13" t="s">
        <v>42</v>
      </c>
    </row>
    <row r="76" spans="1:6" s="91" customFormat="1" ht="13.5" hidden="1" customHeight="1" x14ac:dyDescent="0.15">
      <c r="A76" s="259"/>
      <c r="B76" s="262" t="str">
        <f>계약현황공개!C55</f>
        <v>2023.08.21.</v>
      </c>
      <c r="C76" s="264" t="str">
        <f>계약현황공개!E55</f>
        <v>2023.08.21.~09.01.</v>
      </c>
      <c r="D76" s="266">
        <f>계약현황공개!C53</f>
        <v>9100000</v>
      </c>
      <c r="E76" s="266">
        <f>계약현황공개!E54</f>
        <v>8500000</v>
      </c>
      <c r="F76" s="268">
        <f>계약현황공개!C54</f>
        <v>0.93406593406593408</v>
      </c>
    </row>
    <row r="77" spans="1:6" s="91" customFormat="1" ht="13.5" hidden="1" customHeight="1" x14ac:dyDescent="0.15">
      <c r="A77" s="243"/>
      <c r="B77" s="263"/>
      <c r="C77" s="265"/>
      <c r="D77" s="267"/>
      <c r="E77" s="267"/>
      <c r="F77" s="269"/>
    </row>
    <row r="78" spans="1:6" s="91" customFormat="1" ht="14.25" hidden="1" x14ac:dyDescent="0.15">
      <c r="A78" s="242" t="s">
        <v>35</v>
      </c>
      <c r="B78" s="108" t="s">
        <v>36</v>
      </c>
      <c r="C78" s="108" t="s">
        <v>46</v>
      </c>
      <c r="D78" s="244" t="s">
        <v>37</v>
      </c>
      <c r="E78" s="245"/>
      <c r="F78" s="246"/>
    </row>
    <row r="79" spans="1:6" s="91" customFormat="1" ht="14.25" hidden="1" x14ac:dyDescent="0.15">
      <c r="A79" s="243"/>
      <c r="B79" s="56" t="str">
        <f>계약현황공개!E57</f>
        <v>동원교육기자재</v>
      </c>
      <c r="C79" s="7" t="s">
        <v>231</v>
      </c>
      <c r="D79" s="247" t="str">
        <f>계약현황공개!E58</f>
        <v>성남시 분당구 백현로156번길 17-5, 102호(정자동)</v>
      </c>
      <c r="E79" s="248"/>
      <c r="F79" s="249"/>
    </row>
    <row r="80" spans="1:6" s="91" customFormat="1" ht="14.25" hidden="1" customHeight="1" x14ac:dyDescent="0.15">
      <c r="A80" s="107" t="s">
        <v>45</v>
      </c>
      <c r="B80" s="250" t="s">
        <v>122</v>
      </c>
      <c r="C80" s="251"/>
      <c r="D80" s="251"/>
      <c r="E80" s="251"/>
      <c r="F80" s="252"/>
    </row>
    <row r="81" spans="1:6" s="91" customFormat="1" ht="14.25" hidden="1" x14ac:dyDescent="0.15">
      <c r="A81" s="107" t="s">
        <v>43</v>
      </c>
      <c r="B81" s="250" t="s">
        <v>113</v>
      </c>
      <c r="C81" s="251"/>
      <c r="D81" s="251"/>
      <c r="E81" s="251"/>
      <c r="F81" s="252"/>
    </row>
    <row r="82" spans="1:6" s="91" customFormat="1" ht="15.75" hidden="1" thickBot="1" x14ac:dyDescent="0.2">
      <c r="A82" s="11" t="s">
        <v>38</v>
      </c>
      <c r="B82" s="253"/>
      <c r="C82" s="254"/>
      <c r="D82" s="254"/>
      <c r="E82" s="254"/>
      <c r="F82" s="255"/>
    </row>
    <row r="83" spans="1:6" s="91" customFormat="1" ht="22.5" hidden="1" customHeight="1" thickTop="1" x14ac:dyDescent="0.15">
      <c r="A83" s="10" t="s">
        <v>31</v>
      </c>
      <c r="B83" s="256" t="str">
        <f>계약현황공개!C59</f>
        <v>제14회 성남시청소년창의과학축제 부스운영(4차산업)프로그램 진행</v>
      </c>
      <c r="C83" s="257"/>
      <c r="D83" s="257"/>
      <c r="E83" s="257"/>
      <c r="F83" s="258"/>
    </row>
    <row r="84" spans="1:6" s="91" customFormat="1" ht="15" hidden="1" x14ac:dyDescent="0.15">
      <c r="A84" s="242" t="s">
        <v>39</v>
      </c>
      <c r="B84" s="260" t="s">
        <v>32</v>
      </c>
      <c r="C84" s="260" t="s">
        <v>83</v>
      </c>
      <c r="D84" s="108" t="s">
        <v>40</v>
      </c>
      <c r="E84" s="108" t="s">
        <v>33</v>
      </c>
      <c r="F84" s="109" t="s">
        <v>44</v>
      </c>
    </row>
    <row r="85" spans="1:6" s="91" customFormat="1" ht="15" hidden="1" x14ac:dyDescent="0.15">
      <c r="A85" s="259"/>
      <c r="B85" s="261"/>
      <c r="C85" s="261"/>
      <c r="D85" s="12" t="s">
        <v>41</v>
      </c>
      <c r="E85" s="12" t="s">
        <v>34</v>
      </c>
      <c r="F85" s="13" t="s">
        <v>42</v>
      </c>
    </row>
    <row r="86" spans="1:6" s="91" customFormat="1" ht="13.5" hidden="1" customHeight="1" x14ac:dyDescent="0.15">
      <c r="A86" s="259"/>
      <c r="B86" s="262" t="str">
        <f>계약현황공개!C62</f>
        <v>2023.08.22.</v>
      </c>
      <c r="C86" s="264" t="str">
        <f>계약현황공개!E62</f>
        <v>2023.09.23.</v>
      </c>
      <c r="D86" s="266">
        <f>계약현황공개!C60</f>
        <v>2080000</v>
      </c>
      <c r="E86" s="266">
        <f>계약현황공개!E61</f>
        <v>2000000</v>
      </c>
      <c r="F86" s="268">
        <f>계약현황공개!C61</f>
        <v>0.96153846153846156</v>
      </c>
    </row>
    <row r="87" spans="1:6" s="91" customFormat="1" ht="13.5" hidden="1" customHeight="1" x14ac:dyDescent="0.15">
      <c r="A87" s="243"/>
      <c r="B87" s="263"/>
      <c r="C87" s="265"/>
      <c r="D87" s="267"/>
      <c r="E87" s="267"/>
      <c r="F87" s="269"/>
    </row>
    <row r="88" spans="1:6" s="91" customFormat="1" ht="14.25" hidden="1" x14ac:dyDescent="0.15">
      <c r="A88" s="242" t="s">
        <v>35</v>
      </c>
      <c r="B88" s="108" t="s">
        <v>36</v>
      </c>
      <c r="C88" s="108" t="s">
        <v>46</v>
      </c>
      <c r="D88" s="244" t="s">
        <v>37</v>
      </c>
      <c r="E88" s="245"/>
      <c r="F88" s="246"/>
    </row>
    <row r="89" spans="1:6" s="91" customFormat="1" ht="14.25" hidden="1" x14ac:dyDescent="0.15">
      <c r="A89" s="243"/>
      <c r="B89" s="56" t="str">
        <f>계약현황공개!E64</f>
        <v>한컴CQ교실 광명</v>
      </c>
      <c r="C89" s="7" t="s">
        <v>239</v>
      </c>
      <c r="D89" s="247" t="str">
        <f>계약현황공개!E65</f>
        <v>경기도 광명시 오리로 970, 2층(광명동, 크로앙스)</v>
      </c>
      <c r="E89" s="248"/>
      <c r="F89" s="249"/>
    </row>
    <row r="90" spans="1:6" s="91" customFormat="1" ht="14.25" hidden="1" customHeight="1" x14ac:dyDescent="0.15">
      <c r="A90" s="107" t="s">
        <v>45</v>
      </c>
      <c r="B90" s="250" t="s">
        <v>122</v>
      </c>
      <c r="C90" s="251"/>
      <c r="D90" s="251"/>
      <c r="E90" s="251"/>
      <c r="F90" s="252"/>
    </row>
    <row r="91" spans="1:6" s="91" customFormat="1" ht="14.25" hidden="1" x14ac:dyDescent="0.15">
      <c r="A91" s="107" t="s">
        <v>43</v>
      </c>
      <c r="B91" s="250" t="s">
        <v>113</v>
      </c>
      <c r="C91" s="251"/>
      <c r="D91" s="251"/>
      <c r="E91" s="251"/>
      <c r="F91" s="252"/>
    </row>
    <row r="92" spans="1:6" s="91" customFormat="1" ht="15.75" hidden="1" thickBot="1" x14ac:dyDescent="0.2">
      <c r="A92" s="11" t="s">
        <v>38</v>
      </c>
      <c r="B92" s="253"/>
      <c r="C92" s="254"/>
      <c r="D92" s="254"/>
      <c r="E92" s="254"/>
      <c r="F92" s="255"/>
    </row>
    <row r="93" spans="1:6" s="91" customFormat="1" ht="22.5" hidden="1" customHeight="1" thickTop="1" x14ac:dyDescent="0.15">
      <c r="A93" s="10" t="s">
        <v>31</v>
      </c>
      <c r="B93" s="256" t="str">
        <f>계약현황공개!C66</f>
        <v>제14회 성남시청소년창의과학축제 부스운영(로봇) 프로그램 진행</v>
      </c>
      <c r="C93" s="257"/>
      <c r="D93" s="257"/>
      <c r="E93" s="257"/>
      <c r="F93" s="258"/>
    </row>
    <row r="94" spans="1:6" s="91" customFormat="1" ht="15" hidden="1" x14ac:dyDescent="0.15">
      <c r="A94" s="242" t="s">
        <v>39</v>
      </c>
      <c r="B94" s="260" t="s">
        <v>32</v>
      </c>
      <c r="C94" s="260" t="s">
        <v>83</v>
      </c>
      <c r="D94" s="108" t="s">
        <v>40</v>
      </c>
      <c r="E94" s="108" t="s">
        <v>33</v>
      </c>
      <c r="F94" s="109" t="s">
        <v>44</v>
      </c>
    </row>
    <row r="95" spans="1:6" s="91" customFormat="1" ht="15" hidden="1" x14ac:dyDescent="0.15">
      <c r="A95" s="259"/>
      <c r="B95" s="261"/>
      <c r="C95" s="261"/>
      <c r="D95" s="12" t="s">
        <v>41</v>
      </c>
      <c r="E95" s="12" t="s">
        <v>34</v>
      </c>
      <c r="F95" s="13" t="s">
        <v>42</v>
      </c>
    </row>
    <row r="96" spans="1:6" s="91" customFormat="1" ht="13.5" hidden="1" customHeight="1" x14ac:dyDescent="0.15">
      <c r="A96" s="259"/>
      <c r="B96" s="262" t="str">
        <f>계약현황공개!C69</f>
        <v>2023.08.22.</v>
      </c>
      <c r="C96" s="276" t="str">
        <f>계약현황공개!E69</f>
        <v>2023.09.23.</v>
      </c>
      <c r="D96" s="266">
        <f>계약현황공개!C67</f>
        <v>1030000</v>
      </c>
      <c r="E96" s="266">
        <f>계약현황공개!E67</f>
        <v>1000000</v>
      </c>
      <c r="F96" s="268">
        <f>계약현황공개!C68</f>
        <v>0.970873786407767</v>
      </c>
    </row>
    <row r="97" spans="1:6" s="91" customFormat="1" ht="13.5" hidden="1" customHeight="1" x14ac:dyDescent="0.15">
      <c r="A97" s="243"/>
      <c r="B97" s="263"/>
      <c r="C97" s="265"/>
      <c r="D97" s="267"/>
      <c r="E97" s="267"/>
      <c r="F97" s="269"/>
    </row>
    <row r="98" spans="1:6" s="91" customFormat="1" ht="14.25" hidden="1" x14ac:dyDescent="0.15">
      <c r="A98" s="242" t="s">
        <v>35</v>
      </c>
      <c r="B98" s="108" t="s">
        <v>36</v>
      </c>
      <c r="C98" s="108" t="s">
        <v>46</v>
      </c>
      <c r="D98" s="244" t="s">
        <v>37</v>
      </c>
      <c r="E98" s="245"/>
      <c r="F98" s="246"/>
    </row>
    <row r="99" spans="1:6" s="91" customFormat="1" ht="14.25" hidden="1" x14ac:dyDescent="0.15">
      <c r="A99" s="243"/>
      <c r="B99" s="56" t="str">
        <f>계약현황공개!E71</f>
        <v>서울대로봇교육연구회</v>
      </c>
      <c r="C99" s="7" t="s">
        <v>240</v>
      </c>
      <c r="D99" s="247" t="str">
        <f>계약현황공개!E72</f>
        <v>성남시 분당구 서현로 471, 305동 405호(분당동,건영빌라)</v>
      </c>
      <c r="E99" s="248"/>
      <c r="F99" s="249"/>
    </row>
    <row r="100" spans="1:6" s="91" customFormat="1" ht="14.25" hidden="1" customHeight="1" x14ac:dyDescent="0.15">
      <c r="A100" s="107" t="s">
        <v>45</v>
      </c>
      <c r="B100" s="250" t="s">
        <v>122</v>
      </c>
      <c r="C100" s="251"/>
      <c r="D100" s="251"/>
      <c r="E100" s="251"/>
      <c r="F100" s="252"/>
    </row>
    <row r="101" spans="1:6" s="91" customFormat="1" ht="14.25" hidden="1" x14ac:dyDescent="0.15">
      <c r="A101" s="107" t="s">
        <v>43</v>
      </c>
      <c r="B101" s="250" t="s">
        <v>113</v>
      </c>
      <c r="C101" s="251"/>
      <c r="D101" s="251"/>
      <c r="E101" s="251"/>
      <c r="F101" s="252"/>
    </row>
    <row r="102" spans="1:6" s="91" customFormat="1" ht="15.75" hidden="1" thickBot="1" x14ac:dyDescent="0.2">
      <c r="A102" s="11" t="s">
        <v>38</v>
      </c>
      <c r="B102" s="253"/>
      <c r="C102" s="254"/>
      <c r="D102" s="254"/>
      <c r="E102" s="254"/>
      <c r="F102" s="255"/>
    </row>
    <row r="103" spans="1:6" s="91" customFormat="1" ht="22.5" hidden="1" customHeight="1" thickTop="1" x14ac:dyDescent="0.15">
      <c r="A103" s="10" t="s">
        <v>31</v>
      </c>
      <c r="B103" s="256" t="str">
        <f>계약현황공개!C73</f>
        <v>4차 산업 체험랩 상상플러스 공간구성 기자재 구입</v>
      </c>
      <c r="C103" s="257"/>
      <c r="D103" s="257"/>
      <c r="E103" s="257"/>
      <c r="F103" s="258"/>
    </row>
    <row r="104" spans="1:6" s="91" customFormat="1" ht="15" hidden="1" x14ac:dyDescent="0.15">
      <c r="A104" s="242" t="s">
        <v>39</v>
      </c>
      <c r="B104" s="260" t="s">
        <v>32</v>
      </c>
      <c r="C104" s="260" t="s">
        <v>83</v>
      </c>
      <c r="D104" s="108" t="s">
        <v>40</v>
      </c>
      <c r="E104" s="108" t="s">
        <v>33</v>
      </c>
      <c r="F104" s="109" t="s">
        <v>44</v>
      </c>
    </row>
    <row r="105" spans="1:6" s="91" customFormat="1" ht="15" hidden="1" x14ac:dyDescent="0.15">
      <c r="A105" s="259"/>
      <c r="B105" s="261"/>
      <c r="C105" s="261"/>
      <c r="D105" s="12" t="s">
        <v>41</v>
      </c>
      <c r="E105" s="12" t="s">
        <v>34</v>
      </c>
      <c r="F105" s="13" t="s">
        <v>42</v>
      </c>
    </row>
    <row r="106" spans="1:6" s="91" customFormat="1" ht="13.5" hidden="1" customHeight="1" x14ac:dyDescent="0.15">
      <c r="A106" s="259"/>
      <c r="B106" s="262" t="str">
        <f>계약현황공개!C76</f>
        <v>2022.09.21.</v>
      </c>
      <c r="C106" s="276" t="str">
        <f>계약현황공개!E76</f>
        <v>2022.09.21.~09.28.</v>
      </c>
      <c r="D106" s="266">
        <f>계약현황공개!C74</f>
        <v>8300000</v>
      </c>
      <c r="E106" s="266">
        <f>계약현황공개!E74</f>
        <v>7260000</v>
      </c>
      <c r="F106" s="268">
        <f>계약현황공개!C75</f>
        <v>0.87469879518072291</v>
      </c>
    </row>
    <row r="107" spans="1:6" s="91" customFormat="1" ht="13.5" hidden="1" customHeight="1" x14ac:dyDescent="0.15">
      <c r="A107" s="243"/>
      <c r="B107" s="263"/>
      <c r="C107" s="265"/>
      <c r="D107" s="267"/>
      <c r="E107" s="267"/>
      <c r="F107" s="269"/>
    </row>
    <row r="108" spans="1:6" s="91" customFormat="1" ht="14.25" hidden="1" x14ac:dyDescent="0.15">
      <c r="A108" s="242" t="s">
        <v>35</v>
      </c>
      <c r="B108" s="108" t="s">
        <v>36</v>
      </c>
      <c r="C108" s="108" t="s">
        <v>46</v>
      </c>
      <c r="D108" s="244" t="s">
        <v>37</v>
      </c>
      <c r="E108" s="245"/>
      <c r="F108" s="246"/>
    </row>
    <row r="109" spans="1:6" s="91" customFormat="1" ht="14.25" hidden="1" x14ac:dyDescent="0.15">
      <c r="A109" s="243"/>
      <c r="B109" s="56" t="str">
        <f>계약현황공개!E78</f>
        <v>㈜청우씨엔티</v>
      </c>
      <c r="C109" s="7" t="s">
        <v>152</v>
      </c>
      <c r="D109" s="247" t="str">
        <f>계약현황공개!E79</f>
        <v>경기도 안산시 단원구 해안로 290, 나동(원시동)</v>
      </c>
      <c r="E109" s="248"/>
      <c r="F109" s="249"/>
    </row>
    <row r="110" spans="1:6" s="91" customFormat="1" ht="14.25" hidden="1" customHeight="1" x14ac:dyDescent="0.15">
      <c r="A110" s="107" t="s">
        <v>45</v>
      </c>
      <c r="B110" s="250" t="s">
        <v>122</v>
      </c>
      <c r="C110" s="251"/>
      <c r="D110" s="251"/>
      <c r="E110" s="251"/>
      <c r="F110" s="252"/>
    </row>
    <row r="111" spans="1:6" s="91" customFormat="1" ht="14.25" hidden="1" x14ac:dyDescent="0.15">
      <c r="A111" s="107" t="s">
        <v>43</v>
      </c>
      <c r="B111" s="250" t="s">
        <v>113</v>
      </c>
      <c r="C111" s="251"/>
      <c r="D111" s="251"/>
      <c r="E111" s="251"/>
      <c r="F111" s="252"/>
    </row>
    <row r="112" spans="1:6" s="91" customFormat="1" ht="15.75" hidden="1" thickBot="1" x14ac:dyDescent="0.2">
      <c r="A112" s="11" t="s">
        <v>38</v>
      </c>
      <c r="B112" s="253" t="s">
        <v>160</v>
      </c>
      <c r="C112" s="254"/>
      <c r="D112" s="254"/>
      <c r="E112" s="254"/>
      <c r="F112" s="255"/>
    </row>
    <row r="113" spans="1:6" s="91" customFormat="1" ht="22.5" hidden="1" customHeight="1" thickTop="1" x14ac:dyDescent="0.15">
      <c r="A113" s="10" t="s">
        <v>31</v>
      </c>
      <c r="B113" s="256" t="str">
        <f>계약현황공개!C80</f>
        <v>탁구장 및 방풍실 방수공사</v>
      </c>
      <c r="C113" s="257"/>
      <c r="D113" s="257"/>
      <c r="E113" s="257"/>
      <c r="F113" s="258"/>
    </row>
    <row r="114" spans="1:6" s="91" customFormat="1" ht="15" hidden="1" x14ac:dyDescent="0.15">
      <c r="A114" s="242" t="s">
        <v>39</v>
      </c>
      <c r="B114" s="260" t="s">
        <v>32</v>
      </c>
      <c r="C114" s="260" t="s">
        <v>83</v>
      </c>
      <c r="D114" s="108" t="s">
        <v>40</v>
      </c>
      <c r="E114" s="108" t="s">
        <v>33</v>
      </c>
      <c r="F114" s="109" t="s">
        <v>44</v>
      </c>
    </row>
    <row r="115" spans="1:6" s="91" customFormat="1" ht="15" hidden="1" x14ac:dyDescent="0.15">
      <c r="A115" s="259"/>
      <c r="B115" s="261"/>
      <c r="C115" s="261"/>
      <c r="D115" s="12" t="s">
        <v>41</v>
      </c>
      <c r="E115" s="12" t="s">
        <v>34</v>
      </c>
      <c r="F115" s="13" t="s">
        <v>42</v>
      </c>
    </row>
    <row r="116" spans="1:6" s="91" customFormat="1" ht="13.5" hidden="1" customHeight="1" x14ac:dyDescent="0.15">
      <c r="A116" s="259"/>
      <c r="B116" s="262" t="str">
        <f>계약현황공개!C83</f>
        <v>2022.09.22.</v>
      </c>
      <c r="C116" s="264" t="str">
        <f>계약현황공개!E83</f>
        <v>2022.09.26.~09.27.</v>
      </c>
      <c r="D116" s="266">
        <f>계약현황공개!C81</f>
        <v>5632000</v>
      </c>
      <c r="E116" s="266">
        <f>계약현황공개!E81</f>
        <v>4910000</v>
      </c>
      <c r="F116" s="268">
        <f>계약현황공개!C82</f>
        <v>0.87180397727272729</v>
      </c>
    </row>
    <row r="117" spans="1:6" s="91" customFormat="1" ht="13.5" hidden="1" customHeight="1" x14ac:dyDescent="0.15">
      <c r="A117" s="243"/>
      <c r="B117" s="263"/>
      <c r="C117" s="265"/>
      <c r="D117" s="267"/>
      <c r="E117" s="267"/>
      <c r="F117" s="269"/>
    </row>
    <row r="118" spans="1:6" s="91" customFormat="1" ht="14.25" hidden="1" x14ac:dyDescent="0.15">
      <c r="A118" s="242" t="s">
        <v>35</v>
      </c>
      <c r="B118" s="108" t="s">
        <v>36</v>
      </c>
      <c r="C118" s="108" t="s">
        <v>46</v>
      </c>
      <c r="D118" s="244" t="s">
        <v>37</v>
      </c>
      <c r="E118" s="245"/>
      <c r="F118" s="246"/>
    </row>
    <row r="119" spans="1:6" s="91" customFormat="1" ht="14.25" hidden="1" x14ac:dyDescent="0.15">
      <c r="A119" s="243"/>
      <c r="B119" s="56" t="str">
        <f>계약현황공개!E85</f>
        <v>IPALG 종합특수방수</v>
      </c>
      <c r="C119" s="7" t="s">
        <v>153</v>
      </c>
      <c r="D119" s="247" t="str">
        <f>계약현황공개!E86</f>
        <v>성남시 수정구 양지동 262</v>
      </c>
      <c r="E119" s="248"/>
      <c r="F119" s="249"/>
    </row>
    <row r="120" spans="1:6" s="91" customFormat="1" ht="14.25" hidden="1" customHeight="1" x14ac:dyDescent="0.15">
      <c r="A120" s="107" t="s">
        <v>45</v>
      </c>
      <c r="B120" s="250" t="s">
        <v>122</v>
      </c>
      <c r="C120" s="251"/>
      <c r="D120" s="251"/>
      <c r="E120" s="251"/>
      <c r="F120" s="252"/>
    </row>
    <row r="121" spans="1:6" s="91" customFormat="1" ht="14.25" hidden="1" x14ac:dyDescent="0.15">
      <c r="A121" s="107" t="s">
        <v>43</v>
      </c>
      <c r="B121" s="250" t="s">
        <v>113</v>
      </c>
      <c r="C121" s="251"/>
      <c r="D121" s="251"/>
      <c r="E121" s="251"/>
      <c r="F121" s="252"/>
    </row>
    <row r="122" spans="1:6" s="91" customFormat="1" ht="15.75" hidden="1" thickBot="1" x14ac:dyDescent="0.2">
      <c r="A122" s="11" t="s">
        <v>38</v>
      </c>
      <c r="B122" s="253"/>
      <c r="C122" s="254"/>
      <c r="D122" s="254"/>
      <c r="E122" s="254"/>
      <c r="F122" s="255"/>
    </row>
    <row r="123" spans="1:6" s="91" customFormat="1" ht="22.5" hidden="1" customHeight="1" thickTop="1" x14ac:dyDescent="0.15">
      <c r="A123" s="10" t="s">
        <v>31</v>
      </c>
      <c r="B123" s="256" t="str">
        <f>계약현황공개!C87</f>
        <v>강의실 의자 구입</v>
      </c>
      <c r="C123" s="257"/>
      <c r="D123" s="257"/>
      <c r="E123" s="257"/>
      <c r="F123" s="258"/>
    </row>
    <row r="124" spans="1:6" s="91" customFormat="1" ht="15" hidden="1" x14ac:dyDescent="0.15">
      <c r="A124" s="242" t="s">
        <v>39</v>
      </c>
      <c r="B124" s="260" t="s">
        <v>32</v>
      </c>
      <c r="C124" s="260" t="s">
        <v>83</v>
      </c>
      <c r="D124" s="108" t="s">
        <v>40</v>
      </c>
      <c r="E124" s="108" t="s">
        <v>33</v>
      </c>
      <c r="F124" s="109" t="s">
        <v>44</v>
      </c>
    </row>
    <row r="125" spans="1:6" s="91" customFormat="1" ht="15" hidden="1" x14ac:dyDescent="0.15">
      <c r="A125" s="259"/>
      <c r="B125" s="261"/>
      <c r="C125" s="261"/>
      <c r="D125" s="12" t="s">
        <v>41</v>
      </c>
      <c r="E125" s="12" t="s">
        <v>34</v>
      </c>
      <c r="F125" s="13" t="s">
        <v>42</v>
      </c>
    </row>
    <row r="126" spans="1:6" s="91" customFormat="1" ht="13.5" hidden="1" customHeight="1" x14ac:dyDescent="0.15">
      <c r="A126" s="259"/>
      <c r="B126" s="262" t="str">
        <f>계약현황공개!C90</f>
        <v>2022.09.23.</v>
      </c>
      <c r="C126" s="264" t="str">
        <f>계약현황공개!E90</f>
        <v>2022.09.23.~10.07.</v>
      </c>
      <c r="D126" s="266">
        <f>계약현황공개!C88</f>
        <v>3500000</v>
      </c>
      <c r="E126" s="266">
        <f>계약현황공개!E88</f>
        <v>2695000</v>
      </c>
      <c r="F126" s="268">
        <f>계약현황공개!C89</f>
        <v>0.77</v>
      </c>
    </row>
    <row r="127" spans="1:6" s="91" customFormat="1" ht="13.5" hidden="1" customHeight="1" x14ac:dyDescent="0.15">
      <c r="A127" s="243"/>
      <c r="B127" s="263"/>
      <c r="C127" s="265"/>
      <c r="D127" s="267"/>
      <c r="E127" s="267"/>
      <c r="F127" s="269"/>
    </row>
    <row r="128" spans="1:6" s="91" customFormat="1" ht="14.25" hidden="1" x14ac:dyDescent="0.15">
      <c r="A128" s="242" t="s">
        <v>35</v>
      </c>
      <c r="B128" s="108" t="s">
        <v>36</v>
      </c>
      <c r="C128" s="108" t="s">
        <v>46</v>
      </c>
      <c r="D128" s="244" t="s">
        <v>37</v>
      </c>
      <c r="E128" s="245"/>
      <c r="F128" s="246"/>
    </row>
    <row r="129" spans="1:6" s="91" customFormat="1" ht="14.25" hidden="1" x14ac:dyDescent="0.15">
      <c r="A129" s="243"/>
      <c r="B129" s="56" t="str">
        <f>계약현황공개!E92</f>
        <v>㈜위드</v>
      </c>
      <c r="C129" s="7" t="s">
        <v>154</v>
      </c>
      <c r="D129" s="247" t="str">
        <f>계약현황공개!E93</f>
        <v>성남시 분당구 서현로255번길 1(서현동)현정빌딩 2층 20</v>
      </c>
      <c r="E129" s="248"/>
      <c r="F129" s="249"/>
    </row>
    <row r="130" spans="1:6" s="91" customFormat="1" ht="14.25" hidden="1" customHeight="1" x14ac:dyDescent="0.15">
      <c r="A130" s="107" t="s">
        <v>45</v>
      </c>
      <c r="B130" s="250" t="s">
        <v>122</v>
      </c>
      <c r="C130" s="251"/>
      <c r="D130" s="251"/>
      <c r="E130" s="251"/>
      <c r="F130" s="252"/>
    </row>
    <row r="131" spans="1:6" s="91" customFormat="1" ht="14.25" hidden="1" x14ac:dyDescent="0.15">
      <c r="A131" s="107" t="s">
        <v>43</v>
      </c>
      <c r="B131" s="250" t="s">
        <v>113</v>
      </c>
      <c r="C131" s="251"/>
      <c r="D131" s="251"/>
      <c r="E131" s="251"/>
      <c r="F131" s="252"/>
    </row>
    <row r="132" spans="1:6" s="91" customFormat="1" ht="15.75" hidden="1" thickBot="1" x14ac:dyDescent="0.2">
      <c r="A132" s="11" t="s">
        <v>38</v>
      </c>
      <c r="B132" s="253" t="s">
        <v>160</v>
      </c>
      <c r="C132" s="254"/>
      <c r="D132" s="254"/>
      <c r="E132" s="254"/>
      <c r="F132" s="255"/>
    </row>
    <row r="133" spans="1:6" s="91" customFormat="1" ht="22.5" hidden="1" customHeight="1" thickTop="1" x14ac:dyDescent="0.15">
      <c r="A133" s="10" t="s">
        <v>31</v>
      </c>
      <c r="B133" s="256" t="str">
        <f>계약현황공개!C94</f>
        <v>강의실 책상 구입</v>
      </c>
      <c r="C133" s="257"/>
      <c r="D133" s="257"/>
      <c r="E133" s="257"/>
      <c r="F133" s="258"/>
    </row>
    <row r="134" spans="1:6" s="91" customFormat="1" ht="15" hidden="1" x14ac:dyDescent="0.15">
      <c r="A134" s="242" t="s">
        <v>39</v>
      </c>
      <c r="B134" s="260" t="s">
        <v>32</v>
      </c>
      <c r="C134" s="260" t="s">
        <v>83</v>
      </c>
      <c r="D134" s="108" t="s">
        <v>40</v>
      </c>
      <c r="E134" s="108" t="s">
        <v>33</v>
      </c>
      <c r="F134" s="109" t="s">
        <v>44</v>
      </c>
    </row>
    <row r="135" spans="1:6" s="91" customFormat="1" ht="15" hidden="1" x14ac:dyDescent="0.15">
      <c r="A135" s="259"/>
      <c r="B135" s="261"/>
      <c r="C135" s="261"/>
      <c r="D135" s="12" t="s">
        <v>41</v>
      </c>
      <c r="E135" s="12" t="s">
        <v>34</v>
      </c>
      <c r="F135" s="13" t="s">
        <v>42</v>
      </c>
    </row>
    <row r="136" spans="1:6" s="91" customFormat="1" ht="13.5" hidden="1" customHeight="1" x14ac:dyDescent="0.15">
      <c r="A136" s="259"/>
      <c r="B136" s="262" t="str">
        <f>계약현황공개!C97</f>
        <v>2022.09.23.</v>
      </c>
      <c r="C136" s="264" t="str">
        <f>계약현황공개!E97</f>
        <v>2022.09.23.~10.07.</v>
      </c>
      <c r="D136" s="266">
        <f>계약현황공개!C95</f>
        <v>2700000</v>
      </c>
      <c r="E136" s="266">
        <f>계약현황공개!E96</f>
        <v>2316000</v>
      </c>
      <c r="F136" s="268">
        <f>계약현황공개!C96</f>
        <v>0.85777777777777775</v>
      </c>
    </row>
    <row r="137" spans="1:6" s="91" customFormat="1" ht="13.5" hidden="1" customHeight="1" x14ac:dyDescent="0.15">
      <c r="A137" s="243"/>
      <c r="B137" s="263"/>
      <c r="C137" s="265"/>
      <c r="D137" s="267"/>
      <c r="E137" s="267"/>
      <c r="F137" s="269"/>
    </row>
    <row r="138" spans="1:6" s="91" customFormat="1" ht="14.25" hidden="1" x14ac:dyDescent="0.15">
      <c r="A138" s="242" t="s">
        <v>35</v>
      </c>
      <c r="B138" s="108" t="s">
        <v>36</v>
      </c>
      <c r="C138" s="108" t="s">
        <v>46</v>
      </c>
      <c r="D138" s="244" t="s">
        <v>37</v>
      </c>
      <c r="E138" s="245"/>
      <c r="F138" s="246"/>
    </row>
    <row r="139" spans="1:6" s="91" customFormat="1" ht="14.25" hidden="1" x14ac:dyDescent="0.15">
      <c r="A139" s="243"/>
      <c r="B139" s="56" t="str">
        <f>계약현황공개!E99</f>
        <v>㈜위드</v>
      </c>
      <c r="C139" s="7" t="s">
        <v>154</v>
      </c>
      <c r="D139" s="247" t="str">
        <f>계약현황공개!E100</f>
        <v>성남시 분당구 서현로255번길 1(서현동)현정빌딩 2층 20</v>
      </c>
      <c r="E139" s="248"/>
      <c r="F139" s="249"/>
    </row>
    <row r="140" spans="1:6" s="91" customFormat="1" ht="14.25" hidden="1" customHeight="1" x14ac:dyDescent="0.15">
      <c r="A140" s="107" t="s">
        <v>45</v>
      </c>
      <c r="B140" s="250" t="s">
        <v>122</v>
      </c>
      <c r="C140" s="251"/>
      <c r="D140" s="251"/>
      <c r="E140" s="251"/>
      <c r="F140" s="252"/>
    </row>
    <row r="141" spans="1:6" s="91" customFormat="1" ht="14.25" hidden="1" x14ac:dyDescent="0.15">
      <c r="A141" s="107" t="s">
        <v>43</v>
      </c>
      <c r="B141" s="250" t="s">
        <v>113</v>
      </c>
      <c r="C141" s="251"/>
      <c r="D141" s="251"/>
      <c r="E141" s="251"/>
      <c r="F141" s="252"/>
    </row>
    <row r="142" spans="1:6" s="91" customFormat="1" ht="15.75" hidden="1" thickBot="1" x14ac:dyDescent="0.2">
      <c r="A142" s="11" t="s">
        <v>38</v>
      </c>
      <c r="B142" s="253" t="s">
        <v>160</v>
      </c>
      <c r="C142" s="254"/>
      <c r="D142" s="254"/>
      <c r="E142" s="254"/>
      <c r="F142" s="255"/>
    </row>
    <row r="143" spans="1:6" s="91" customFormat="1" ht="22.5" hidden="1" customHeight="1" thickTop="1" x14ac:dyDescent="0.15">
      <c r="A143" s="10" t="s">
        <v>31</v>
      </c>
      <c r="B143" s="256" t="str">
        <f>계약현황공개!C101</f>
        <v>2022. 하반기 시설물 정기안전점검 실시</v>
      </c>
      <c r="C143" s="257"/>
      <c r="D143" s="257"/>
      <c r="E143" s="257"/>
      <c r="F143" s="258"/>
    </row>
    <row r="144" spans="1:6" s="91" customFormat="1" ht="15" hidden="1" x14ac:dyDescent="0.15">
      <c r="A144" s="242" t="s">
        <v>39</v>
      </c>
      <c r="B144" s="260" t="s">
        <v>32</v>
      </c>
      <c r="C144" s="260" t="s">
        <v>83</v>
      </c>
      <c r="D144" s="108" t="s">
        <v>40</v>
      </c>
      <c r="E144" s="108" t="s">
        <v>33</v>
      </c>
      <c r="F144" s="109" t="s">
        <v>44</v>
      </c>
    </row>
    <row r="145" spans="1:6" s="91" customFormat="1" ht="15" hidden="1" x14ac:dyDescent="0.15">
      <c r="A145" s="259"/>
      <c r="B145" s="261"/>
      <c r="C145" s="261"/>
      <c r="D145" s="12" t="s">
        <v>41</v>
      </c>
      <c r="E145" s="12" t="s">
        <v>34</v>
      </c>
      <c r="F145" s="13" t="s">
        <v>42</v>
      </c>
    </row>
    <row r="146" spans="1:6" s="91" customFormat="1" ht="13.5" hidden="1" customHeight="1" x14ac:dyDescent="0.15">
      <c r="A146" s="259"/>
      <c r="B146" s="262" t="str">
        <f>계약현황공개!C104</f>
        <v>2022.09.29.</v>
      </c>
      <c r="C146" s="264" t="str">
        <f>계약현황공개!E104</f>
        <v>2022.09.29.~10.28.</v>
      </c>
      <c r="D146" s="266">
        <f>계약현황공개!C102</f>
        <v>1790000</v>
      </c>
      <c r="E146" s="266">
        <f>계약현황공개!E103</f>
        <v>1683000</v>
      </c>
      <c r="F146" s="268">
        <f>계약현황공개!C103</f>
        <v>0.94022346368715082</v>
      </c>
    </row>
    <row r="147" spans="1:6" s="91" customFormat="1" ht="13.5" hidden="1" customHeight="1" x14ac:dyDescent="0.15">
      <c r="A147" s="243"/>
      <c r="B147" s="263"/>
      <c r="C147" s="265"/>
      <c r="D147" s="267"/>
      <c r="E147" s="267"/>
      <c r="F147" s="269"/>
    </row>
    <row r="148" spans="1:6" s="91" customFormat="1" ht="14.25" hidden="1" x14ac:dyDescent="0.15">
      <c r="A148" s="242" t="s">
        <v>35</v>
      </c>
      <c r="B148" s="108" t="s">
        <v>36</v>
      </c>
      <c r="C148" s="108" t="s">
        <v>46</v>
      </c>
      <c r="D148" s="244" t="s">
        <v>37</v>
      </c>
      <c r="E148" s="245"/>
      <c r="F148" s="246"/>
    </row>
    <row r="149" spans="1:6" s="91" customFormat="1" ht="14.25" hidden="1" x14ac:dyDescent="0.15">
      <c r="A149" s="243"/>
      <c r="B149" s="56" t="str">
        <f>계약현황공개!E106</f>
        <v>시설물안전연구원㈜</v>
      </c>
      <c r="C149" s="121" t="s">
        <v>155</v>
      </c>
      <c r="D149" s="247" t="str">
        <f>계약현황공개!E107</f>
        <v>성남시 중원구 광명로 115 205호(성남동, 동부주택브리앙뜨)</v>
      </c>
      <c r="E149" s="248"/>
      <c r="F149" s="249"/>
    </row>
    <row r="150" spans="1:6" s="91" customFormat="1" ht="14.25" hidden="1" customHeight="1" x14ac:dyDescent="0.15">
      <c r="A150" s="107" t="s">
        <v>45</v>
      </c>
      <c r="B150" s="250" t="s">
        <v>122</v>
      </c>
      <c r="C150" s="251"/>
      <c r="D150" s="251"/>
      <c r="E150" s="251"/>
      <c r="F150" s="252"/>
    </row>
    <row r="151" spans="1:6" s="91" customFormat="1" ht="14.25" hidden="1" x14ac:dyDescent="0.15">
      <c r="A151" s="107" t="s">
        <v>43</v>
      </c>
      <c r="B151" s="250" t="s">
        <v>113</v>
      </c>
      <c r="C151" s="251"/>
      <c r="D151" s="251"/>
      <c r="E151" s="251"/>
      <c r="F151" s="252"/>
    </row>
    <row r="152" spans="1:6" s="91" customFormat="1" ht="15.75" hidden="1" thickBot="1" x14ac:dyDescent="0.2">
      <c r="A152" s="11" t="s">
        <v>38</v>
      </c>
      <c r="B152" s="253"/>
      <c r="C152" s="254"/>
      <c r="D152" s="254"/>
      <c r="E152" s="254"/>
      <c r="F152" s="255"/>
    </row>
    <row r="153" spans="1:6" s="91" customFormat="1" ht="22.5" hidden="1" customHeight="1" thickTop="1" x14ac:dyDescent="0.15">
      <c r="A153" s="10" t="s">
        <v>31</v>
      </c>
      <c r="B153" s="256" t="str">
        <f>계약현황공개!C108</f>
        <v>2022년 청소년방과후아카데미 위탁급식 계약(단가계약)</v>
      </c>
      <c r="C153" s="257"/>
      <c r="D153" s="257"/>
      <c r="E153" s="257"/>
      <c r="F153" s="258"/>
    </row>
    <row r="154" spans="1:6" s="91" customFormat="1" ht="15" hidden="1" x14ac:dyDescent="0.15">
      <c r="A154" s="242" t="s">
        <v>39</v>
      </c>
      <c r="B154" s="260" t="s">
        <v>32</v>
      </c>
      <c r="C154" s="260" t="s">
        <v>83</v>
      </c>
      <c r="D154" s="108" t="s">
        <v>40</v>
      </c>
      <c r="E154" s="108" t="s">
        <v>33</v>
      </c>
      <c r="F154" s="109" t="s">
        <v>44</v>
      </c>
    </row>
    <row r="155" spans="1:6" s="91" customFormat="1" ht="15" hidden="1" x14ac:dyDescent="0.15">
      <c r="A155" s="259"/>
      <c r="B155" s="261"/>
      <c r="C155" s="261"/>
      <c r="D155" s="12" t="s">
        <v>41</v>
      </c>
      <c r="E155" s="12" t="s">
        <v>34</v>
      </c>
      <c r="F155" s="13" t="s">
        <v>42</v>
      </c>
    </row>
    <row r="156" spans="1:6" s="91" customFormat="1" ht="13.5" hidden="1" customHeight="1" x14ac:dyDescent="0.15">
      <c r="A156" s="259"/>
      <c r="B156" s="262" t="str">
        <f>계약현황공개!C111</f>
        <v>2022.12.22.</v>
      </c>
      <c r="C156" s="264" t="str">
        <f>계약현황공개!E111</f>
        <v>2023.01.01.~12.31.</v>
      </c>
      <c r="D156" s="266">
        <f>계약현황공개!C109</f>
        <v>43470000</v>
      </c>
      <c r="E156" s="266">
        <f>계약현황공개!E110</f>
        <v>41400000</v>
      </c>
      <c r="F156" s="268">
        <f>계약현황공개!C110</f>
        <v>0.95238095238095233</v>
      </c>
    </row>
    <row r="157" spans="1:6" s="91" customFormat="1" ht="13.5" hidden="1" customHeight="1" x14ac:dyDescent="0.15">
      <c r="A157" s="243"/>
      <c r="B157" s="263"/>
      <c r="C157" s="265"/>
      <c r="D157" s="267"/>
      <c r="E157" s="267"/>
      <c r="F157" s="269"/>
    </row>
    <row r="158" spans="1:6" s="91" customFormat="1" ht="14.25" hidden="1" x14ac:dyDescent="0.15">
      <c r="A158" s="242" t="s">
        <v>35</v>
      </c>
      <c r="B158" s="108" t="s">
        <v>36</v>
      </c>
      <c r="C158" s="108" t="s">
        <v>46</v>
      </c>
      <c r="D158" s="244" t="s">
        <v>37</v>
      </c>
      <c r="E158" s="245"/>
      <c r="F158" s="246"/>
    </row>
    <row r="159" spans="1:6" s="91" customFormat="1" ht="14.25" hidden="1" x14ac:dyDescent="0.15">
      <c r="A159" s="243"/>
      <c r="B159" s="56" t="str">
        <f>계약현황공개!E113</f>
        <v>㈜행복도시락 성남점</v>
      </c>
      <c r="C159" s="126" t="s">
        <v>192</v>
      </c>
      <c r="D159" s="247" t="str">
        <f>계약현황공개!E114</f>
        <v>성남시 분당구 야탑ㅂ동 166 목련주공아파트종합상가지하1호</v>
      </c>
      <c r="E159" s="248"/>
      <c r="F159" s="249"/>
    </row>
    <row r="160" spans="1:6" s="91" customFormat="1" ht="14.25" hidden="1" customHeight="1" x14ac:dyDescent="0.15">
      <c r="A160" s="107" t="s">
        <v>45</v>
      </c>
      <c r="B160" s="250" t="s">
        <v>122</v>
      </c>
      <c r="C160" s="251"/>
      <c r="D160" s="251"/>
      <c r="E160" s="251"/>
      <c r="F160" s="252"/>
    </row>
    <row r="161" spans="1:8" s="91" customFormat="1" ht="14.25" hidden="1" x14ac:dyDescent="0.15">
      <c r="A161" s="107" t="s">
        <v>43</v>
      </c>
      <c r="B161" s="250" t="s">
        <v>113</v>
      </c>
      <c r="C161" s="251"/>
      <c r="D161" s="251"/>
      <c r="E161" s="251"/>
      <c r="F161" s="252"/>
    </row>
    <row r="162" spans="1:8" s="91" customFormat="1" ht="15.75" hidden="1" thickBot="1" x14ac:dyDescent="0.2">
      <c r="A162" s="11" t="s">
        <v>38</v>
      </c>
      <c r="B162" s="253" t="s">
        <v>195</v>
      </c>
      <c r="C162" s="254"/>
      <c r="D162" s="254"/>
      <c r="E162" s="254"/>
      <c r="F162" s="255"/>
    </row>
    <row r="163" spans="1:8" ht="22.5" hidden="1" customHeight="1" thickTop="1" x14ac:dyDescent="0.15">
      <c r="A163" s="10" t="s">
        <v>31</v>
      </c>
      <c r="B163" s="256" t="str">
        <f>계약현황공개!C115</f>
        <v>방과후아카데미 복합기 임대</v>
      </c>
      <c r="C163" s="257"/>
      <c r="D163" s="257"/>
      <c r="E163" s="257"/>
      <c r="F163" s="258"/>
      <c r="H163" s="91"/>
    </row>
    <row r="164" spans="1:8" ht="15" hidden="1" x14ac:dyDescent="0.15">
      <c r="A164" s="242" t="s">
        <v>39</v>
      </c>
      <c r="B164" s="260" t="s">
        <v>32</v>
      </c>
      <c r="C164" s="260" t="s">
        <v>83</v>
      </c>
      <c r="D164" s="108" t="s">
        <v>40</v>
      </c>
      <c r="E164" s="108" t="s">
        <v>33</v>
      </c>
      <c r="F164" s="109" t="s">
        <v>44</v>
      </c>
      <c r="H164" s="91"/>
    </row>
    <row r="165" spans="1:8" ht="15" hidden="1" x14ac:dyDescent="0.15">
      <c r="A165" s="259"/>
      <c r="B165" s="261"/>
      <c r="C165" s="261"/>
      <c r="D165" s="12" t="s">
        <v>41</v>
      </c>
      <c r="E165" s="12" t="s">
        <v>34</v>
      </c>
      <c r="F165" s="13" t="s">
        <v>42</v>
      </c>
      <c r="H165" s="91"/>
    </row>
    <row r="166" spans="1:8" hidden="1" x14ac:dyDescent="0.15">
      <c r="A166" s="259"/>
      <c r="B166" s="262" t="str">
        <f>계약현황공개!C118</f>
        <v>2022.12.27.</v>
      </c>
      <c r="C166" s="264" t="str">
        <f>계약현황공개!E118</f>
        <v>2023.01.01.~12.31.</v>
      </c>
      <c r="D166" s="266">
        <f>계약현황공개!C116</f>
        <v>1260000</v>
      </c>
      <c r="E166" s="266">
        <f>계약현황공개!E117</f>
        <v>1200000</v>
      </c>
      <c r="F166" s="268">
        <f>계약현황공개!C117</f>
        <v>0.95238095238095233</v>
      </c>
      <c r="H166" s="91"/>
    </row>
    <row r="167" spans="1:8" hidden="1" x14ac:dyDescent="0.15">
      <c r="A167" s="243"/>
      <c r="B167" s="263"/>
      <c r="C167" s="265"/>
      <c r="D167" s="267"/>
      <c r="E167" s="267"/>
      <c r="F167" s="269"/>
      <c r="H167" s="91"/>
    </row>
    <row r="168" spans="1:8" ht="14.25" hidden="1" x14ac:dyDescent="0.15">
      <c r="A168" s="242" t="s">
        <v>35</v>
      </c>
      <c r="B168" s="108" t="s">
        <v>36</v>
      </c>
      <c r="C168" s="108" t="s">
        <v>46</v>
      </c>
      <c r="D168" s="244" t="s">
        <v>37</v>
      </c>
      <c r="E168" s="245"/>
      <c r="F168" s="246"/>
      <c r="H168" s="91"/>
    </row>
    <row r="169" spans="1:8" ht="14.25" hidden="1" x14ac:dyDescent="0.15">
      <c r="A169" s="243"/>
      <c r="B169" s="56" t="str">
        <f>계약현황공개!E120</f>
        <v>신도종합서비스</v>
      </c>
      <c r="C169" s="126" t="s">
        <v>188</v>
      </c>
      <c r="D169" s="247" t="str">
        <f>계약현황공개!E121</f>
        <v>경기도 성남시 분당구 장미로100번길 9-1(야탑동, 1층)</v>
      </c>
      <c r="E169" s="248"/>
      <c r="F169" s="249"/>
      <c r="H169" s="91"/>
    </row>
    <row r="170" spans="1:8" ht="14.25" hidden="1" x14ac:dyDescent="0.15">
      <c r="A170" s="107" t="s">
        <v>45</v>
      </c>
      <c r="B170" s="250" t="s">
        <v>122</v>
      </c>
      <c r="C170" s="251"/>
      <c r="D170" s="251"/>
      <c r="E170" s="251"/>
      <c r="F170" s="252"/>
      <c r="H170" s="91"/>
    </row>
    <row r="171" spans="1:8" ht="14.25" hidden="1" x14ac:dyDescent="0.15">
      <c r="A171" s="107" t="s">
        <v>43</v>
      </c>
      <c r="B171" s="250" t="s">
        <v>113</v>
      </c>
      <c r="C171" s="251"/>
      <c r="D171" s="251"/>
      <c r="E171" s="251"/>
      <c r="F171" s="252"/>
      <c r="H171" s="91"/>
    </row>
    <row r="172" spans="1:8" ht="15.75" hidden="1" thickBot="1" x14ac:dyDescent="0.2">
      <c r="A172" s="11" t="s">
        <v>38</v>
      </c>
      <c r="B172" s="253"/>
      <c r="C172" s="254"/>
      <c r="D172" s="254"/>
      <c r="E172" s="254"/>
      <c r="F172" s="255"/>
      <c r="H172" s="91"/>
    </row>
    <row r="173" spans="1:8" ht="22.5" hidden="1" customHeight="1" thickTop="1" x14ac:dyDescent="0.15">
      <c r="A173" s="10" t="s">
        <v>31</v>
      </c>
      <c r="B173" s="256" t="str">
        <f>계약현황공개!C122</f>
        <v>작은도서관 프린터기 임차 계약</v>
      </c>
      <c r="C173" s="257"/>
      <c r="D173" s="257"/>
      <c r="E173" s="257"/>
      <c r="F173" s="258"/>
      <c r="H173" s="91"/>
    </row>
    <row r="174" spans="1:8" ht="15" hidden="1" x14ac:dyDescent="0.15">
      <c r="A174" s="242" t="s">
        <v>39</v>
      </c>
      <c r="B174" s="260" t="s">
        <v>32</v>
      </c>
      <c r="C174" s="260" t="s">
        <v>83</v>
      </c>
      <c r="D174" s="108" t="s">
        <v>40</v>
      </c>
      <c r="E174" s="108" t="s">
        <v>33</v>
      </c>
      <c r="F174" s="109" t="s">
        <v>44</v>
      </c>
      <c r="H174" s="91"/>
    </row>
    <row r="175" spans="1:8" ht="15" hidden="1" x14ac:dyDescent="0.15">
      <c r="A175" s="259"/>
      <c r="B175" s="261"/>
      <c r="C175" s="261"/>
      <c r="D175" s="12" t="s">
        <v>41</v>
      </c>
      <c r="E175" s="12" t="s">
        <v>34</v>
      </c>
      <c r="F175" s="13" t="s">
        <v>42</v>
      </c>
      <c r="H175" s="91"/>
    </row>
    <row r="176" spans="1:8" hidden="1" x14ac:dyDescent="0.15">
      <c r="A176" s="259"/>
      <c r="B176" s="262" t="str">
        <f>계약현황공개!C125</f>
        <v>2022.12.27.</v>
      </c>
      <c r="C176" s="264" t="str">
        <f>계약현황공개!E125</f>
        <v>2023.01.01.~12.31.</v>
      </c>
      <c r="D176" s="266">
        <f>계약현황공개!C123</f>
        <v>660000</v>
      </c>
      <c r="E176" s="266">
        <f>계약현황공개!E124</f>
        <v>600000</v>
      </c>
      <c r="F176" s="268">
        <f>계약현황공개!C124</f>
        <v>0.90909090909090906</v>
      </c>
      <c r="H176" s="91"/>
    </row>
    <row r="177" spans="1:8" hidden="1" x14ac:dyDescent="0.15">
      <c r="A177" s="243"/>
      <c r="B177" s="263"/>
      <c r="C177" s="265"/>
      <c r="D177" s="267"/>
      <c r="E177" s="267"/>
      <c r="F177" s="269"/>
      <c r="H177" s="91"/>
    </row>
    <row r="178" spans="1:8" ht="14.25" hidden="1" x14ac:dyDescent="0.15">
      <c r="A178" s="242" t="s">
        <v>35</v>
      </c>
      <c r="B178" s="108" t="s">
        <v>36</v>
      </c>
      <c r="C178" s="108" t="s">
        <v>46</v>
      </c>
      <c r="D178" s="244" t="s">
        <v>37</v>
      </c>
      <c r="E178" s="245"/>
      <c r="F178" s="246"/>
      <c r="H178" s="91"/>
    </row>
    <row r="179" spans="1:8" ht="14.25" hidden="1" x14ac:dyDescent="0.15">
      <c r="A179" s="243"/>
      <c r="B179" s="56" t="str">
        <f>계약현황공개!E127</f>
        <v>신도종합서비스</v>
      </c>
      <c r="C179" s="126" t="s">
        <v>188</v>
      </c>
      <c r="D179" s="247" t="str">
        <f>계약현황공개!E128</f>
        <v>경기도 성남시 분당구 장미로100번길 9-1(야탑동, 1층)</v>
      </c>
      <c r="E179" s="248"/>
      <c r="F179" s="249"/>
      <c r="H179" s="91"/>
    </row>
    <row r="180" spans="1:8" ht="14.25" hidden="1" x14ac:dyDescent="0.15">
      <c r="A180" s="107" t="s">
        <v>45</v>
      </c>
      <c r="B180" s="250" t="s">
        <v>122</v>
      </c>
      <c r="C180" s="251"/>
      <c r="D180" s="251"/>
      <c r="E180" s="251"/>
      <c r="F180" s="252"/>
      <c r="H180" s="91"/>
    </row>
    <row r="181" spans="1:8" ht="14.25" hidden="1" x14ac:dyDescent="0.15">
      <c r="A181" s="107" t="s">
        <v>43</v>
      </c>
      <c r="B181" s="250" t="s">
        <v>113</v>
      </c>
      <c r="C181" s="251"/>
      <c r="D181" s="251"/>
      <c r="E181" s="251"/>
      <c r="F181" s="252"/>
      <c r="H181" s="91"/>
    </row>
    <row r="182" spans="1:8" ht="15.75" hidden="1" thickBot="1" x14ac:dyDescent="0.2">
      <c r="A182" s="11" t="s">
        <v>38</v>
      </c>
      <c r="B182" s="253"/>
      <c r="C182" s="254"/>
      <c r="D182" s="254"/>
      <c r="E182" s="254"/>
      <c r="F182" s="255"/>
      <c r="H182" s="91"/>
    </row>
    <row r="183" spans="1:8" ht="22.5" hidden="1" customHeight="1" thickTop="1" x14ac:dyDescent="0.15">
      <c r="A183" s="10" t="s">
        <v>31</v>
      </c>
      <c r="B183" s="256" t="str">
        <f>계약현황공개!C129</f>
        <v>승강기 유지관리</v>
      </c>
      <c r="C183" s="257"/>
      <c r="D183" s="257"/>
      <c r="E183" s="257"/>
      <c r="F183" s="258"/>
      <c r="H183" s="91"/>
    </row>
    <row r="184" spans="1:8" ht="15" hidden="1" x14ac:dyDescent="0.15">
      <c r="A184" s="242" t="s">
        <v>39</v>
      </c>
      <c r="B184" s="260" t="s">
        <v>32</v>
      </c>
      <c r="C184" s="260" t="s">
        <v>83</v>
      </c>
      <c r="D184" s="108" t="s">
        <v>40</v>
      </c>
      <c r="E184" s="108" t="s">
        <v>33</v>
      </c>
      <c r="F184" s="109" t="s">
        <v>44</v>
      </c>
      <c r="H184" s="91"/>
    </row>
    <row r="185" spans="1:8" ht="15" hidden="1" x14ac:dyDescent="0.15">
      <c r="A185" s="259"/>
      <c r="B185" s="261"/>
      <c r="C185" s="261"/>
      <c r="D185" s="12" t="s">
        <v>41</v>
      </c>
      <c r="E185" s="12" t="s">
        <v>34</v>
      </c>
      <c r="F185" s="13" t="s">
        <v>42</v>
      </c>
      <c r="H185" s="91"/>
    </row>
    <row r="186" spans="1:8" hidden="1" x14ac:dyDescent="0.15">
      <c r="A186" s="259"/>
      <c r="B186" s="262" t="str">
        <f>계약현황공개!C132</f>
        <v>2022.12.27.</v>
      </c>
      <c r="C186" s="264" t="str">
        <f>계약현황공개!E132</f>
        <v>2023.01.01.~12.31.</v>
      </c>
      <c r="D186" s="266">
        <f>계약현황공개!C130</f>
        <v>3660000</v>
      </c>
      <c r="E186" s="266">
        <f>계약현황공개!E131</f>
        <v>3564000</v>
      </c>
      <c r="F186" s="268">
        <f>계약현황공개!C131</f>
        <v>0.97377049180327868</v>
      </c>
      <c r="H186" s="91"/>
    </row>
    <row r="187" spans="1:8" hidden="1" x14ac:dyDescent="0.15">
      <c r="A187" s="243"/>
      <c r="B187" s="263"/>
      <c r="C187" s="265"/>
      <c r="D187" s="267"/>
      <c r="E187" s="267"/>
      <c r="F187" s="269"/>
      <c r="H187" s="91"/>
    </row>
    <row r="188" spans="1:8" ht="14.25" hidden="1" x14ac:dyDescent="0.15">
      <c r="A188" s="242" t="s">
        <v>35</v>
      </c>
      <c r="B188" s="108" t="s">
        <v>36</v>
      </c>
      <c r="C188" s="108" t="s">
        <v>46</v>
      </c>
      <c r="D188" s="244" t="s">
        <v>37</v>
      </c>
      <c r="E188" s="245"/>
      <c r="F188" s="246"/>
      <c r="H188" s="91"/>
    </row>
    <row r="189" spans="1:8" ht="14.25" hidden="1" x14ac:dyDescent="0.15">
      <c r="A189" s="243"/>
      <c r="B189" s="56" t="str">
        <f>계약현황공개!E134</f>
        <v>오티스엘리베이터</v>
      </c>
      <c r="C189" s="126" t="s">
        <v>189</v>
      </c>
      <c r="D189" s="247" t="str">
        <f>계약현황공개!E135</f>
        <v>경기도 성남시 분당구 대왕판교로 373(백현동 2층)</v>
      </c>
      <c r="E189" s="248"/>
      <c r="F189" s="249"/>
      <c r="H189" s="91"/>
    </row>
    <row r="190" spans="1:8" ht="14.25" hidden="1" x14ac:dyDescent="0.15">
      <c r="A190" s="107" t="s">
        <v>45</v>
      </c>
      <c r="B190" s="250" t="s">
        <v>122</v>
      </c>
      <c r="C190" s="251"/>
      <c r="D190" s="251"/>
      <c r="E190" s="251"/>
      <c r="F190" s="252"/>
      <c r="H190" s="91"/>
    </row>
    <row r="191" spans="1:8" ht="14.25" hidden="1" x14ac:dyDescent="0.15">
      <c r="A191" s="107" t="s">
        <v>43</v>
      </c>
      <c r="B191" s="250" t="s">
        <v>113</v>
      </c>
      <c r="C191" s="251"/>
      <c r="D191" s="251"/>
      <c r="E191" s="251"/>
      <c r="F191" s="252"/>
      <c r="H191" s="91"/>
    </row>
    <row r="192" spans="1:8" ht="15.75" hidden="1" thickBot="1" x14ac:dyDescent="0.2">
      <c r="A192" s="11" t="s">
        <v>38</v>
      </c>
      <c r="B192" s="253"/>
      <c r="C192" s="254"/>
      <c r="D192" s="254"/>
      <c r="E192" s="254"/>
      <c r="F192" s="255"/>
      <c r="H192" s="91"/>
    </row>
    <row r="193" spans="1:8" ht="22.5" hidden="1" customHeight="1" thickTop="1" x14ac:dyDescent="0.15">
      <c r="A193" s="10" t="s">
        <v>31</v>
      </c>
      <c r="B193" s="256" t="str">
        <f>계약현황공개!C136</f>
        <v>시설관리용역</v>
      </c>
      <c r="C193" s="257"/>
      <c r="D193" s="257"/>
      <c r="E193" s="257"/>
      <c r="F193" s="258"/>
      <c r="H193" s="91"/>
    </row>
    <row r="194" spans="1:8" ht="15" hidden="1" x14ac:dyDescent="0.15">
      <c r="A194" s="242" t="s">
        <v>39</v>
      </c>
      <c r="B194" s="260" t="s">
        <v>32</v>
      </c>
      <c r="C194" s="260" t="s">
        <v>83</v>
      </c>
      <c r="D194" s="108" t="s">
        <v>40</v>
      </c>
      <c r="E194" s="108" t="s">
        <v>33</v>
      </c>
      <c r="F194" s="109" t="s">
        <v>44</v>
      </c>
      <c r="H194" s="91"/>
    </row>
    <row r="195" spans="1:8" ht="15" hidden="1" x14ac:dyDescent="0.15">
      <c r="A195" s="259"/>
      <c r="B195" s="261"/>
      <c r="C195" s="261"/>
      <c r="D195" s="12" t="s">
        <v>41</v>
      </c>
      <c r="E195" s="12" t="s">
        <v>34</v>
      </c>
      <c r="F195" s="13" t="s">
        <v>42</v>
      </c>
      <c r="H195" s="91"/>
    </row>
    <row r="196" spans="1:8" ht="13.5" hidden="1" customHeight="1" x14ac:dyDescent="0.15">
      <c r="A196" s="259"/>
      <c r="B196" s="262" t="str">
        <f>계약현황공개!C139</f>
        <v>2022.12.21.</v>
      </c>
      <c r="C196" s="264" t="str">
        <f>계약현황공개!E139</f>
        <v>2023.01.01.~12.31.</v>
      </c>
      <c r="D196" s="266">
        <f>계약현황공개!C137</f>
        <v>336674000</v>
      </c>
      <c r="E196" s="266">
        <f>계약현황공개!E138</f>
        <v>311484000</v>
      </c>
      <c r="F196" s="268">
        <f>계약현황공개!C138</f>
        <v>0.92517984756767679</v>
      </c>
      <c r="H196" s="91"/>
    </row>
    <row r="197" spans="1:8" ht="13.5" hidden="1" customHeight="1" x14ac:dyDescent="0.15">
      <c r="A197" s="243"/>
      <c r="B197" s="263"/>
      <c r="C197" s="265"/>
      <c r="D197" s="267"/>
      <c r="E197" s="267"/>
      <c r="F197" s="269"/>
      <c r="H197" s="91"/>
    </row>
    <row r="198" spans="1:8" ht="14.25" hidden="1" x14ac:dyDescent="0.15">
      <c r="A198" s="242" t="s">
        <v>35</v>
      </c>
      <c r="B198" s="108" t="s">
        <v>36</v>
      </c>
      <c r="C198" s="108" t="s">
        <v>46</v>
      </c>
      <c r="D198" s="244" t="s">
        <v>37</v>
      </c>
      <c r="E198" s="245"/>
      <c r="F198" s="246"/>
      <c r="H198" s="91"/>
    </row>
    <row r="199" spans="1:8" ht="14.25" hidden="1" x14ac:dyDescent="0.15">
      <c r="A199" s="243"/>
      <c r="B199" s="56" t="str">
        <f>계약현황공개!E141</f>
        <v>주식회사 레인보우</v>
      </c>
      <c r="C199" s="126" t="s">
        <v>193</v>
      </c>
      <c r="D199" s="247" t="str">
        <f>계약현황공개!E142</f>
        <v>성남시 수정구 위례서일로 12, 402호(창곡동, 우남 이타워프라자)</v>
      </c>
      <c r="E199" s="248"/>
      <c r="F199" s="249"/>
      <c r="H199" s="91"/>
    </row>
    <row r="200" spans="1:8" ht="14.25" hidden="1" customHeight="1" x14ac:dyDescent="0.15">
      <c r="A200" s="107" t="s">
        <v>45</v>
      </c>
      <c r="B200" s="250" t="s">
        <v>122</v>
      </c>
      <c r="C200" s="251"/>
      <c r="D200" s="251"/>
      <c r="E200" s="251"/>
      <c r="F200" s="252"/>
      <c r="H200" s="91"/>
    </row>
    <row r="201" spans="1:8" ht="14.25" hidden="1" x14ac:dyDescent="0.15">
      <c r="A201" s="107" t="s">
        <v>43</v>
      </c>
      <c r="B201" s="250" t="s">
        <v>113</v>
      </c>
      <c r="C201" s="251"/>
      <c r="D201" s="251"/>
      <c r="E201" s="251"/>
      <c r="F201" s="252"/>
      <c r="H201" s="91"/>
    </row>
    <row r="202" spans="1:8" ht="15.75" hidden="1" thickBot="1" x14ac:dyDescent="0.2">
      <c r="A202" s="11" t="s">
        <v>38</v>
      </c>
      <c r="B202" s="253" t="s">
        <v>195</v>
      </c>
      <c r="C202" s="254"/>
      <c r="D202" s="254"/>
      <c r="E202" s="254"/>
      <c r="F202" s="255"/>
      <c r="H202" s="91"/>
    </row>
    <row r="203" spans="1:8" ht="22.5" hidden="1" customHeight="1" thickTop="1" x14ac:dyDescent="0.15">
      <c r="A203" s="10" t="s">
        <v>31</v>
      </c>
      <c r="B203" s="256" t="str">
        <f>계약현황공개!C143</f>
        <v>방역소독</v>
      </c>
      <c r="C203" s="257"/>
      <c r="D203" s="257"/>
      <c r="E203" s="257"/>
      <c r="F203" s="258"/>
      <c r="H203" s="91"/>
    </row>
    <row r="204" spans="1:8" ht="15" hidden="1" x14ac:dyDescent="0.15">
      <c r="A204" s="242" t="s">
        <v>39</v>
      </c>
      <c r="B204" s="260" t="s">
        <v>32</v>
      </c>
      <c r="C204" s="260" t="s">
        <v>83</v>
      </c>
      <c r="D204" s="108" t="s">
        <v>40</v>
      </c>
      <c r="E204" s="108" t="s">
        <v>33</v>
      </c>
      <c r="F204" s="109" t="s">
        <v>44</v>
      </c>
      <c r="H204" s="91"/>
    </row>
    <row r="205" spans="1:8" ht="15" hidden="1" x14ac:dyDescent="0.15">
      <c r="A205" s="259"/>
      <c r="B205" s="261"/>
      <c r="C205" s="261"/>
      <c r="D205" s="12" t="s">
        <v>41</v>
      </c>
      <c r="E205" s="12" t="s">
        <v>34</v>
      </c>
      <c r="F205" s="13" t="s">
        <v>42</v>
      </c>
      <c r="H205" s="91"/>
    </row>
    <row r="206" spans="1:8" hidden="1" x14ac:dyDescent="0.15">
      <c r="A206" s="259"/>
      <c r="B206" s="262" t="str">
        <f>계약현황공개!C146</f>
        <v>2022.12.30.</v>
      </c>
      <c r="C206" s="264" t="str">
        <f>계약현황공개!E146</f>
        <v>2023.01.01.~12.31.</v>
      </c>
      <c r="D206" s="266">
        <f>계약현황공개!C144</f>
        <v>3321740</v>
      </c>
      <c r="E206" s="266">
        <f>계약현황공개!E145</f>
        <v>2988000</v>
      </c>
      <c r="F206" s="268">
        <f>계약현황공개!C145</f>
        <v>0.89952856033283757</v>
      </c>
      <c r="H206" s="91"/>
    </row>
    <row r="207" spans="1:8" hidden="1" x14ac:dyDescent="0.15">
      <c r="A207" s="243"/>
      <c r="B207" s="263"/>
      <c r="C207" s="265"/>
      <c r="D207" s="267"/>
      <c r="E207" s="267"/>
      <c r="F207" s="269"/>
      <c r="H207" s="91"/>
    </row>
    <row r="208" spans="1:8" ht="14.25" hidden="1" x14ac:dyDescent="0.15">
      <c r="A208" s="242" t="s">
        <v>35</v>
      </c>
      <c r="B208" s="108" t="s">
        <v>36</v>
      </c>
      <c r="C208" s="108" t="s">
        <v>46</v>
      </c>
      <c r="D208" s="244" t="s">
        <v>37</v>
      </c>
      <c r="E208" s="245"/>
      <c r="F208" s="246"/>
      <c r="H208" s="91"/>
    </row>
    <row r="209" spans="1:8" ht="14.25" hidden="1" x14ac:dyDescent="0.15">
      <c r="A209" s="243"/>
      <c r="B209" s="56" t="str">
        <f>계약현황공개!E148</f>
        <v>삼우개발</v>
      </c>
      <c r="C209" s="126" t="s">
        <v>194</v>
      </c>
      <c r="D209" s="247" t="str">
        <f>계약현황공개!E149</f>
        <v>성남시 중원구 원터로105번길 12(성남동)</v>
      </c>
      <c r="E209" s="248"/>
      <c r="F209" s="249"/>
      <c r="H209" s="91"/>
    </row>
    <row r="210" spans="1:8" ht="14.25" hidden="1" x14ac:dyDescent="0.15">
      <c r="A210" s="107" t="s">
        <v>45</v>
      </c>
      <c r="B210" s="250" t="s">
        <v>122</v>
      </c>
      <c r="C210" s="251"/>
      <c r="D210" s="251"/>
      <c r="E210" s="251"/>
      <c r="F210" s="252"/>
      <c r="H210" s="91"/>
    </row>
    <row r="211" spans="1:8" ht="14.25" hidden="1" x14ac:dyDescent="0.15">
      <c r="A211" s="107" t="s">
        <v>43</v>
      </c>
      <c r="B211" s="250" t="s">
        <v>113</v>
      </c>
      <c r="C211" s="251"/>
      <c r="D211" s="251"/>
      <c r="E211" s="251"/>
      <c r="F211" s="252"/>
      <c r="H211" s="91"/>
    </row>
    <row r="212" spans="1:8" ht="15.75" hidden="1" thickBot="1" x14ac:dyDescent="0.2">
      <c r="A212" s="11" t="s">
        <v>38</v>
      </c>
      <c r="B212" s="253"/>
      <c r="C212" s="254"/>
      <c r="D212" s="254"/>
      <c r="E212" s="254"/>
      <c r="F212" s="255"/>
      <c r="H212" s="91"/>
    </row>
    <row r="213" spans="1:8" ht="14.25" thickTop="1" x14ac:dyDescent="0.15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2023-12-07T04:23:49Z</dcterms:modified>
</cp:coreProperties>
</file>