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66" i="9" l="1"/>
  <c r="F56" i="9"/>
  <c r="F46" i="9"/>
  <c r="F36" i="9"/>
  <c r="F26" i="9"/>
  <c r="F16" i="9"/>
  <c r="C47" i="8"/>
  <c r="C40" i="8"/>
  <c r="C33" i="8"/>
  <c r="C26" i="8"/>
  <c r="C19" i="8"/>
  <c r="C12" i="8"/>
  <c r="C5" i="8" l="1"/>
  <c r="F6" i="9" l="1"/>
  <c r="H19" i="6"/>
  <c r="H18" i="6"/>
  <c r="H17" i="6"/>
  <c r="H16" i="6"/>
  <c r="H15" i="6"/>
  <c r="H14" i="6"/>
  <c r="H13" i="6"/>
  <c r="H12" i="6"/>
  <c r="D19" i="6" l="1"/>
  <c r="D18" i="6"/>
  <c r="D16" i="6"/>
  <c r="D12" i="6"/>
  <c r="C19" i="5"/>
  <c r="C18" i="5"/>
  <c r="C16" i="5"/>
  <c r="C12" i="5"/>
  <c r="C11" i="5"/>
  <c r="H20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<sst xmlns="http://schemas.openxmlformats.org/spreadsheetml/2006/main" count="638" uniqueCount="262">
  <si>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</si>
  <si>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</si>
  <si>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</si>
  <si>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</si>
  <si>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</si>
  <si>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</si>
  <si>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</si>
  <si>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</si>
  <si>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</si>
  <si>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</si>
  <si>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</si>
  <si>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</si>
  <si>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</si>
  <si>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</si>
  <si>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</si>
  <si>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</si>
  <si>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</si>
  <si>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</si>
  <si>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</si>
  <si>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</si>
  <si>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</si>
  <si>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</si>
  <si>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</si>
  <si>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</si>
  <si>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</si>
  <si>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</si>
  <si>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</si>
  <si>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</si>
  <si>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</si>
  <si>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</si>
  <si>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</si>
  <si>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</si>
  <si>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</si>
  <si>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</si>
  <si>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</si>
  <si>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</si>
  <si>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</si>
  <si>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</si>
  <si>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</si>
  <si>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</si>
  <si>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</si>
  <si>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</si>
  <si>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</si>
  <si>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</si>
  <si>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</si>
  <si>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</si>
  <si>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</si>
  <si>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</si>
  <si>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</si>
  <si>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</si>
  <si>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</si>
  <si>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</si>
  <si>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</si>
  <si>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</si>
  <si>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</si>
  <si>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</si>
  <si>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</si>
  <si>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</si>
  <si>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</si>
  <si>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</si>
  <si>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</si>
  <si>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</si>
  <si>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</si>
  <si>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</si>
  <si>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</si>
  <si>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</si>
  <si>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</si>
  <si>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</si>
  <si>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</si>
  <si>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</si>
  <si>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</si>
  <si>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</si>
  <si>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</si>
  <si>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</si>
  <si>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</si>
  <si>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</si>
  <si>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</si>
  <si>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</si>
  <si>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</si>
  <si>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</si>
  <si>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</si>
  <si>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</si>
  <si>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</si>
  <si>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</si>
  <si>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</si>
  <si>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</si>
  <si>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</si>
  <si>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</si>
  <si>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</si>
  <si>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</si>
  <si>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</si>
  <si>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</si>
  <si>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</si>
  <si>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</si>
  <si>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</si>
  <si>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</si>
  <si>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</si>
  <si>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</si>
  <si>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</si>
  <si>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</si>
  <si>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</si>
  <si>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</si>
  <si>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</si>
  <si>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</si>
  <si>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</si>
  <si>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</si>
  <si>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</si>
  <si>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</si>
  <si>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</si>
  <si>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</si>
  <si>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</si>
  <si>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</si>
  <si>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</si>
  <si>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</si>
  <si>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</si>
  <si>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</si>
  <si>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</si>
  <si>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</si>
  <si>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</si>
  <si>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</si>
  <si>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</si>
  <si>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</si>
  <si>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</si>
  <si>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</si>
  <si>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</si>
  <si>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</si>
  <si>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</si>
  <si>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</si>
  <si>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</si>
  <si>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</si>
  <si>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</si>
  <si>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</si>
  <si>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</si>
  <si>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</si>
  <si>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</si>
  <si>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</si>
  <si>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</si>
  <si>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'- 해당사항 없음 -</t>
  </si>
  <si>
    <t xml:space="preserve">(연중)소방안전관리 업무대행 </t>
  </si>
  <si>
    <t>㈜도솔방재</t>
  </si>
  <si>
    <t>2019년</t>
    <phoneticPr fontId="5" type="noConversion"/>
  </si>
  <si>
    <t>분당서현청소년수련관</t>
    <phoneticPr fontId="5" type="noConversion"/>
  </si>
  <si>
    <t>2019년</t>
    <phoneticPr fontId="5" type="noConversion"/>
  </si>
  <si>
    <t>수의계약</t>
  </si>
  <si>
    <t>분당서현청소년수련관</t>
  </si>
  <si>
    <t>분당서현청소년수련관</t>
    <phoneticPr fontId="5" type="noConversion"/>
  </si>
  <si>
    <t>분당서현청소년수련관</t>
    <phoneticPr fontId="5" type="noConversion"/>
  </si>
  <si>
    <t>2019년</t>
    <phoneticPr fontId="5" type="noConversion"/>
  </si>
  <si>
    <t>9월</t>
  </si>
  <si>
    <t>9월</t>
    <phoneticPr fontId="5" type="noConversion"/>
  </si>
  <si>
    <t>9월</t>
    <phoneticPr fontId="5" type="noConversion"/>
  </si>
  <si>
    <t>2019년</t>
  </si>
  <si>
    <t>공연장 정기 안전 검사</t>
  </si>
  <si>
    <t>한만건</t>
  </si>
  <si>
    <t>031-729-9433</t>
  </si>
  <si>
    <t>평화통일교육 프로그램비 및 식비</t>
  </si>
  <si>
    <t>김무진</t>
  </si>
  <si>
    <t>010-5215-4942</t>
  </si>
  <si>
    <t>2019년 10월~12월 프로그램지 제작</t>
  </si>
  <si>
    <t>이미영</t>
  </si>
  <si>
    <t>031-729-9451</t>
  </si>
  <si>
    <t>2019.08.31.</t>
  </si>
  <si>
    <t>2019.08.31.</t>
    <phoneticPr fontId="5" type="noConversion"/>
  </si>
  <si>
    <t>2019.09.02.</t>
  </si>
  <si>
    <t>2019.09.02.</t>
    <phoneticPr fontId="5" type="noConversion"/>
  </si>
  <si>
    <t>경기꿈의학교 블루마블클럽 차량임차</t>
  </si>
  <si>
    <t>다만지프로젝트 야외체험활동 차량임차</t>
  </si>
  <si>
    <t>2019 청소년방과후아카데미 여름방학특별프로그램 차량임차</t>
  </si>
  <si>
    <t>8월 주말자기개발활동 창의터전 차량임차</t>
  </si>
  <si>
    <t>2019년 IT희망학교 하반기 워크숍 차량임차</t>
  </si>
  <si>
    <t>사무실 파티션 구입</t>
  </si>
  <si>
    <t>2019년 평화통일교육 차량 임차</t>
  </si>
  <si>
    <t>뉴한솔고속㈜</t>
  </si>
  <si>
    <t>㈜선진항공여행사</t>
  </si>
  <si>
    <t>INTOS-OA</t>
  </si>
  <si>
    <t>㈜의림투어</t>
  </si>
  <si>
    <t>2019.08.01.</t>
  </si>
  <si>
    <t>2019.08.07.</t>
  </si>
  <si>
    <t>2019.08.08.</t>
  </si>
  <si>
    <t>2019.08.16.</t>
  </si>
  <si>
    <t>2019.08.26.</t>
  </si>
  <si>
    <t>2019.08.30.</t>
  </si>
  <si>
    <t>2019.08.03.</t>
    <phoneticPr fontId="5" type="noConversion"/>
  </si>
  <si>
    <t>2019.08.12.</t>
    <phoneticPr fontId="5" type="noConversion"/>
  </si>
  <si>
    <t>2019.08.13.</t>
    <phoneticPr fontId="5" type="noConversion"/>
  </si>
  <si>
    <t>2019.08.24.</t>
    <phoneticPr fontId="5" type="noConversion"/>
  </si>
  <si>
    <t>2019.09.01.</t>
    <phoneticPr fontId="5" type="noConversion"/>
  </si>
  <si>
    <t>2019.08.14.</t>
    <phoneticPr fontId="5" type="noConversion"/>
  </si>
  <si>
    <t>2019.08.31.</t>
    <phoneticPr fontId="5" type="noConversion"/>
  </si>
  <si>
    <t>2019.09.10.</t>
    <phoneticPr fontId="5" type="noConversion"/>
  </si>
  <si>
    <t>시기미도래</t>
    <phoneticPr fontId="5" type="noConversion"/>
  </si>
  <si>
    <t>제12회 전국장애청소년예술제 차량임차</t>
  </si>
  <si>
    <t>2019. 청소년이 만드는 유럽과학탐방 과학과 함께 걸어가다 본활동</t>
  </si>
  <si>
    <t>2019. 청소년이 만드는 유럽과학탐방 과학과 함께 걸어가다 차량임차</t>
  </si>
  <si>
    <t>한국사활동 고려시대 역사캠프 차량임차</t>
  </si>
  <si>
    <t xml:space="preserve">한국사활동 고려시대 역사캠프 숙식비 </t>
  </si>
  <si>
    <t>㈜아름다운 여행세상</t>
  </si>
  <si>
    <t>한국관유스호스텔</t>
  </si>
  <si>
    <t>경기꿈의학교 블루마블클럽 차량임차</t>
    <phoneticPr fontId="5" type="noConversion"/>
  </si>
  <si>
    <t>다만지프로젝트 야외체험활동 차량임차</t>
    <phoneticPr fontId="5" type="noConversion"/>
  </si>
  <si>
    <t>2019 청소년방과후아카데미 여름방학특별프로그램 차량임차</t>
    <phoneticPr fontId="5" type="noConversion"/>
  </si>
  <si>
    <t>8월 주말자기개발활동 창의터전 차량임차</t>
    <phoneticPr fontId="5" type="noConversion"/>
  </si>
  <si>
    <t>2019년 IT희망학교 하반기 워크숍 차량임차</t>
    <phoneticPr fontId="5" type="noConversion"/>
  </si>
  <si>
    <t>사무실 파티션 구입</t>
    <phoneticPr fontId="5" type="noConversion"/>
  </si>
  <si>
    <t>2019년 평화통일교육 차량 임차</t>
    <phoneticPr fontId="5" type="noConversion"/>
  </si>
  <si>
    <t>2019.08.01.</t>
    <phoneticPr fontId="5" type="noConversion"/>
  </si>
  <si>
    <t>뉴한솔고속㈜</t>
    <phoneticPr fontId="5" type="noConversion"/>
  </si>
  <si>
    <t>경기도 성남시 수정구 산성대로 189</t>
    <phoneticPr fontId="5" type="noConversion"/>
  </si>
  <si>
    <t>2019.08.01.</t>
    <phoneticPr fontId="5" type="noConversion"/>
  </si>
  <si>
    <t>2019.08.07.</t>
    <phoneticPr fontId="5" type="noConversion"/>
  </si>
  <si>
    <t>2019.08.12.~08.14.</t>
    <phoneticPr fontId="5" type="noConversion"/>
  </si>
  <si>
    <t>㈜선진항공여행사</t>
    <phoneticPr fontId="5" type="noConversion"/>
  </si>
  <si>
    <t>경기도 성남시 분당구 서현로170</t>
    <phoneticPr fontId="5" type="noConversion"/>
  </si>
  <si>
    <t>2019.08.08.</t>
    <phoneticPr fontId="5" type="noConversion"/>
  </si>
  <si>
    <t>2019.08.16.</t>
    <phoneticPr fontId="5" type="noConversion"/>
  </si>
  <si>
    <t>2019.08.24</t>
    <phoneticPr fontId="5" type="noConversion"/>
  </si>
  <si>
    <t>2019.08.26.</t>
    <phoneticPr fontId="5" type="noConversion"/>
  </si>
  <si>
    <t>2019.08.31.~09.01.</t>
    <phoneticPr fontId="5" type="noConversion"/>
  </si>
  <si>
    <t>2019.08.26.~09.01.</t>
    <phoneticPr fontId="5" type="noConversion"/>
  </si>
  <si>
    <t>INTOS-OA</t>
    <phoneticPr fontId="5" type="noConversion"/>
  </si>
  <si>
    <t>경기도 용인시 처인구 모현면 오산리 14-7</t>
    <phoneticPr fontId="5" type="noConversion"/>
  </si>
  <si>
    <t>2019.08.30.</t>
    <phoneticPr fontId="5" type="noConversion"/>
  </si>
  <si>
    <t>시기미도래</t>
    <phoneticPr fontId="5" type="noConversion"/>
  </si>
  <si>
    <t>㈜의림투어</t>
    <phoneticPr fontId="5" type="noConversion"/>
  </si>
  <si>
    <t>경기도 성남시 수정구 수정로98</t>
    <phoneticPr fontId="5" type="noConversion"/>
  </si>
  <si>
    <t>경기꿈의학교 블루마블클럽 차량임차</t>
    <phoneticPr fontId="5" type="noConversion"/>
  </si>
  <si>
    <t>2019.08.01.</t>
    <phoneticPr fontId="5" type="noConversion"/>
  </si>
  <si>
    <t>2019.08.03.</t>
    <phoneticPr fontId="5" type="noConversion"/>
  </si>
  <si>
    <t>뉴한솔고속㈜</t>
    <phoneticPr fontId="5" type="noConversion"/>
  </si>
  <si>
    <t>경기도 성남시 수정구 산성대로 189</t>
    <phoneticPr fontId="5" type="noConversion"/>
  </si>
  <si>
    <t>용인시 고기리 일대</t>
    <phoneticPr fontId="5" type="noConversion"/>
  </si>
  <si>
    <t>다만지프로젝트 야외체험활동 차량임차</t>
    <phoneticPr fontId="5" type="noConversion"/>
  </si>
  <si>
    <t>2019.08.07.</t>
    <phoneticPr fontId="5" type="noConversion"/>
  </si>
  <si>
    <t>2019.08.12.~08.14.</t>
    <phoneticPr fontId="5" type="noConversion"/>
  </si>
  <si>
    <t>㈜선진항공여행사</t>
    <phoneticPr fontId="5" type="noConversion"/>
  </si>
  <si>
    <t>경기도 성남시 분당구 서현로170</t>
    <phoneticPr fontId="5" type="noConversion"/>
  </si>
  <si>
    <t>2019 청소년방과후아카데미 여름방학특별프로그램 차량임차</t>
    <phoneticPr fontId="5" type="noConversion"/>
  </si>
  <si>
    <t>8월 주말자기개발활동 창의터전 차량임차</t>
    <phoneticPr fontId="5" type="noConversion"/>
  </si>
  <si>
    <t>2019년 IT희망학교 하반기 워크숍 차량임차</t>
    <phoneticPr fontId="5" type="noConversion"/>
  </si>
  <si>
    <t>사무실 파티션 구입</t>
    <phoneticPr fontId="5" type="noConversion"/>
  </si>
  <si>
    <t>2019년 평화통일교육 차량 임차</t>
    <phoneticPr fontId="5" type="noConversion"/>
  </si>
  <si>
    <t>2019.08.08.</t>
    <phoneticPr fontId="5" type="noConversion"/>
  </si>
  <si>
    <t>2019.08.13.</t>
    <phoneticPr fontId="5" type="noConversion"/>
  </si>
  <si>
    <t>경기도 성남시 분당구 서현로170</t>
    <phoneticPr fontId="5" type="noConversion"/>
  </si>
  <si>
    <t>2019.08.16.</t>
    <phoneticPr fontId="5" type="noConversion"/>
  </si>
  <si>
    <t>2019.08.24</t>
    <phoneticPr fontId="5" type="noConversion"/>
  </si>
  <si>
    <t>2019.08.26.</t>
    <phoneticPr fontId="5" type="noConversion"/>
  </si>
  <si>
    <t>2019.08.31.~09.01.</t>
    <phoneticPr fontId="5" type="noConversion"/>
  </si>
  <si>
    <t>뉴한솔고속㈜</t>
    <phoneticPr fontId="5" type="noConversion"/>
  </si>
  <si>
    <t>2019.08.26.~09.01.</t>
    <phoneticPr fontId="5" type="noConversion"/>
  </si>
  <si>
    <t>INTOS-OA</t>
    <phoneticPr fontId="5" type="noConversion"/>
  </si>
  <si>
    <t>경기도 용인시 처인구 모현면 오산리 14-7</t>
    <phoneticPr fontId="5" type="noConversion"/>
  </si>
  <si>
    <t>2019.08.30.</t>
    <phoneticPr fontId="5" type="noConversion"/>
  </si>
  <si>
    <t>2019.09.10.</t>
    <phoneticPr fontId="5" type="noConversion"/>
  </si>
  <si>
    <t>㈜의림투어</t>
    <phoneticPr fontId="5" type="noConversion"/>
  </si>
  <si>
    <t>경기도 성남시 수정구 수정로98</t>
    <phoneticPr fontId="5" type="noConversion"/>
  </si>
  <si>
    <t>박예숙</t>
    <phoneticPr fontId="5" type="noConversion"/>
  </si>
  <si>
    <t>윤두희</t>
    <phoneticPr fontId="5" type="noConversion"/>
  </si>
  <si>
    <t>윤두희</t>
    <phoneticPr fontId="5" type="noConversion"/>
  </si>
  <si>
    <t>박예숙</t>
    <phoneticPr fontId="5" type="noConversion"/>
  </si>
  <si>
    <t>정중헌</t>
    <phoneticPr fontId="5" type="noConversion"/>
  </si>
  <si>
    <t>윤석영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</si>
</sst>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5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39" xfId="0" applyNumberFormat="1" applyFont="1" applyFill="1" applyBorder="1" applyAlignment="1" applyProtection="1">
      <alignment horizontal="center" vertical="center"/>
    </xf>
    <xf numFmtId="0" fontId="25" fillId="0" borderId="41" xfId="0" applyNumberFormat="1" applyFont="1" applyFill="1" applyBorder="1" applyAlignment="1" applyProtection="1">
      <alignment horizontal="center" vertical="center"/>
    </xf>
    <xf numFmtId="177" fontId="9" fillId="0" borderId="42" xfId="0" quotePrefix="1" applyNumberFormat="1" applyFont="1" applyBorder="1" applyAlignment="1">
      <alignment horizontal="center" vertical="center" shrinkToFit="1"/>
    </xf>
    <xf numFmtId="178" fontId="10" fillId="0" borderId="42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7" fontId="9" fillId="0" borderId="18" xfId="0" applyNumberFormat="1" applyFont="1" applyFill="1" applyBorder="1" applyAlignment="1">
      <alignment horizontal="left" vertical="center" shrinkToFit="1"/>
    </xf>
    <xf numFmtId="177" fontId="9" fillId="0" borderId="22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1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10" fillId="0" borderId="30" xfId="0" quotePrefix="1" applyNumberFormat="1" applyFont="1" applyFill="1" applyBorder="1" applyAlignment="1" applyProtection="1">
      <alignment horizontal="center" vertical="center"/>
    </xf>
    <xf numFmtId="41" fontId="10" fillId="0" borderId="42" xfId="1" applyFont="1" applyFill="1" applyBorder="1" applyAlignment="1" applyProtection="1">
      <alignment horizontal="center" vertical="center"/>
    </xf>
    <xf numFmtId="177" fontId="28" fillId="0" borderId="28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0" fillId="4" borderId="0" xfId="0" applyFill="1"/>
    <xf numFmtId="0" fontId="21" fillId="4" borderId="25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177" fontId="9" fillId="4" borderId="19" xfId="0" applyNumberFormat="1" applyFont="1" applyFill="1" applyBorder="1" applyAlignment="1">
      <alignment horizontal="left" vertical="center" shrinkToFit="1"/>
    </xf>
    <xf numFmtId="38" fontId="25" fillId="4" borderId="17" xfId="2" applyNumberFormat="1" applyFont="1" applyFill="1" applyBorder="1" applyAlignment="1">
      <alignment horizontal="center" vertical="center"/>
    </xf>
    <xf numFmtId="178" fontId="25" fillId="4" borderId="17" xfId="0" applyNumberFormat="1" applyFont="1" applyFill="1" applyBorder="1" applyAlignment="1">
      <alignment horizontal="center" vertical="center"/>
    </xf>
    <xf numFmtId="177" fontId="9" fillId="4" borderId="17" xfId="0" applyNumberFormat="1" applyFont="1" applyFill="1" applyBorder="1" applyAlignment="1">
      <alignment horizontal="center" vertical="center"/>
    </xf>
    <xf numFmtId="177" fontId="9" fillId="4" borderId="18" xfId="0" applyNumberFormat="1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177" fontId="9" fillId="4" borderId="19" xfId="0" applyNumberFormat="1" applyFont="1" applyFill="1" applyBorder="1" applyAlignment="1">
      <alignment horizontal="left" vertical="center" wrapText="1" shrinkToFit="1"/>
    </xf>
    <xf numFmtId="178" fontId="9" fillId="4" borderId="17" xfId="0" applyNumberFormat="1" applyFont="1" applyFill="1" applyBorder="1" applyAlignment="1">
      <alignment horizontal="center" vertical="center"/>
    </xf>
    <xf numFmtId="177" fontId="9" fillId="4" borderId="20" xfId="0" applyNumberFormat="1" applyFont="1" applyFill="1" applyBorder="1" applyAlignment="1">
      <alignment horizontal="left" vertical="center" shrinkToFit="1"/>
    </xf>
    <xf numFmtId="178" fontId="9" fillId="4" borderId="21" xfId="0" applyNumberFormat="1" applyFont="1" applyFill="1" applyBorder="1" applyAlignment="1">
      <alignment horizontal="center" vertical="center"/>
    </xf>
    <xf numFmtId="178" fontId="25" fillId="4" borderId="21" xfId="0" applyNumberFormat="1" applyFont="1" applyFill="1" applyBorder="1" applyAlignment="1">
      <alignment horizontal="center" vertical="center"/>
    </xf>
    <xf numFmtId="177" fontId="9" fillId="4" borderId="21" xfId="0" applyNumberFormat="1" applyFont="1" applyFill="1" applyBorder="1" applyAlignment="1">
      <alignment horizontal="center" vertical="center"/>
    </xf>
    <xf numFmtId="0" fontId="25" fillId="4" borderId="17" xfId="11" applyFont="1" applyFill="1" applyBorder="1" applyAlignment="1">
      <alignment horizontal="center" vertical="center" shrinkToFit="1"/>
    </xf>
    <xf numFmtId="180" fontId="9" fillId="4" borderId="17" xfId="12" applyNumberFormat="1" applyFont="1" applyFill="1" applyBorder="1" applyAlignment="1">
      <alignment vertical="center" wrapText="1"/>
    </xf>
    <xf numFmtId="0" fontId="25" fillId="4" borderId="21" xfId="11" applyFont="1" applyFill="1" applyBorder="1" applyAlignment="1">
      <alignment horizontal="center" vertical="center" shrinkToFit="1"/>
    </xf>
    <xf numFmtId="180" fontId="9" fillId="4" borderId="21" xfId="12" applyNumberFormat="1" applyFont="1" applyFill="1" applyBorder="1" applyAlignment="1">
      <alignment vertical="center" wrapText="1"/>
    </xf>
    <xf numFmtId="0" fontId="25" fillId="4" borderId="17" xfId="0" applyNumberFormat="1" applyFont="1" applyFill="1" applyBorder="1" applyAlignment="1" applyProtection="1">
      <alignment horizontal="center" vertical="center"/>
    </xf>
    <xf numFmtId="177" fontId="9" fillId="4" borderId="17" xfId="0" applyNumberFormat="1" applyFont="1" applyFill="1" applyBorder="1" applyAlignment="1">
      <alignment horizontal="left" vertical="center" shrinkToFit="1"/>
    </xf>
    <xf numFmtId="41" fontId="25" fillId="4" borderId="17" xfId="1" applyFont="1" applyFill="1" applyBorder="1" applyAlignment="1" applyProtection="1">
      <alignment horizontal="center" vertical="center" wrapText="1"/>
    </xf>
    <xf numFmtId="41" fontId="27" fillId="4" borderId="17" xfId="1" applyFont="1" applyFill="1" applyBorder="1" applyAlignment="1" applyProtection="1">
      <alignment horizontal="center" vertical="center" wrapText="1"/>
    </xf>
    <xf numFmtId="41" fontId="9" fillId="4" borderId="18" xfId="1" applyFont="1" applyFill="1" applyBorder="1" applyAlignment="1">
      <alignment horizontal="center" vertical="center" wrapText="1"/>
    </xf>
    <xf numFmtId="177" fontId="9" fillId="4" borderId="17" xfId="0" applyNumberFormat="1" applyFont="1" applyFill="1" applyBorder="1" applyAlignment="1">
      <alignment horizontal="left" vertical="center" wrapText="1" shrinkToFit="1"/>
    </xf>
    <xf numFmtId="0" fontId="25" fillId="4" borderId="21" xfId="0" applyNumberFormat="1" applyFont="1" applyFill="1" applyBorder="1" applyAlignment="1" applyProtection="1">
      <alignment horizontal="center" vertical="center"/>
    </xf>
    <xf numFmtId="177" fontId="9" fillId="4" borderId="21" xfId="0" applyNumberFormat="1" applyFont="1" applyFill="1" applyBorder="1" applyAlignment="1">
      <alignment horizontal="left" vertical="center" shrinkToFit="1"/>
    </xf>
    <xf numFmtId="41" fontId="25" fillId="4" borderId="21" xfId="1" applyFont="1" applyFill="1" applyBorder="1" applyAlignment="1" applyProtection="1">
      <alignment horizontal="center" vertical="center" wrapText="1"/>
    </xf>
    <xf numFmtId="41" fontId="27" fillId="4" borderId="21" xfId="1" applyFont="1" applyFill="1" applyBorder="1" applyAlignment="1" applyProtection="1">
      <alignment horizontal="center" vertical="center" wrapText="1"/>
    </xf>
    <xf numFmtId="41" fontId="9" fillId="4" borderId="22" xfId="1" applyFont="1" applyFill="1" applyBorder="1" applyAlignment="1">
      <alignment horizontal="center" vertical="center" wrapText="1"/>
    </xf>
    <xf numFmtId="0" fontId="25" fillId="4" borderId="43" xfId="0" applyNumberFormat="1" applyFont="1" applyFill="1" applyBorder="1" applyAlignment="1" applyProtection="1">
      <alignment horizontal="center" vertical="center"/>
    </xf>
    <xf numFmtId="41" fontId="25" fillId="4" borderId="43" xfId="1" applyFont="1" applyFill="1" applyBorder="1" applyAlignment="1" applyProtection="1">
      <alignment horizontal="center" vertical="center" wrapText="1"/>
    </xf>
    <xf numFmtId="41" fontId="9" fillId="4" borderId="44" xfId="1" applyFont="1" applyFill="1" applyBorder="1" applyAlignment="1">
      <alignment horizontal="center" vertical="center" wrapText="1"/>
    </xf>
    <xf numFmtId="0" fontId="25" fillId="4" borderId="0" xfId="0" applyFont="1" applyFill="1"/>
    <xf numFmtId="177" fontId="9" fillId="4" borderId="46" xfId="0" applyNumberFormat="1" applyFont="1" applyFill="1" applyBorder="1" applyAlignment="1">
      <alignment horizontal="left" vertical="center" shrinkToFit="1"/>
    </xf>
    <xf numFmtId="41" fontId="25" fillId="4" borderId="45" xfId="1" applyFont="1" applyFill="1" applyBorder="1" applyAlignment="1" applyProtection="1">
      <alignment horizontal="center" vertical="center" wrapText="1"/>
    </xf>
    <xf numFmtId="41" fontId="9" fillId="4" borderId="46" xfId="1" applyFont="1" applyFill="1" applyBorder="1" applyAlignment="1">
      <alignment horizontal="center" vertical="center" wrapText="1"/>
    </xf>
    <xf numFmtId="0" fontId="25" fillId="0" borderId="0" xfId="0" applyFont="1"/>
    <xf numFmtId="180" fontId="30" fillId="4" borderId="17" xfId="12" applyNumberFormat="1" applyFont="1" applyFill="1" applyBorder="1" applyAlignment="1">
      <alignment vertical="center" wrapText="1"/>
    </xf>
    <xf numFmtId="41" fontId="21" fillId="4" borderId="26" xfId="1" applyFont="1" applyFill="1" applyBorder="1" applyAlignment="1">
      <alignment horizontal="center" vertical="center" wrapText="1"/>
    </xf>
    <xf numFmtId="177" fontId="9" fillId="4" borderId="45" xfId="12" applyNumberFormat="1" applyFont="1" applyFill="1" applyBorder="1" applyAlignment="1">
      <alignment vertical="center" wrapText="1"/>
    </xf>
    <xf numFmtId="177" fontId="25" fillId="4" borderId="17" xfId="12" applyNumberFormat="1" applyFont="1" applyFill="1" applyBorder="1" applyAlignment="1">
      <alignment vertical="center" wrapText="1"/>
    </xf>
    <xf numFmtId="0" fontId="25" fillId="4" borderId="47" xfId="12" applyFont="1" applyFill="1" applyBorder="1" applyAlignment="1">
      <alignment vertical="center" shrinkToFit="1"/>
    </xf>
    <xf numFmtId="176" fontId="25" fillId="4" borderId="47" xfId="12" applyNumberFormat="1" applyFont="1" applyFill="1" applyBorder="1" applyAlignment="1">
      <alignment horizontal="center" vertical="center" wrapText="1"/>
    </xf>
    <xf numFmtId="0" fontId="25" fillId="4" borderId="48" xfId="11" applyFont="1" applyFill="1" applyBorder="1" applyAlignment="1">
      <alignment horizontal="center" vertical="center" shrinkToFit="1"/>
    </xf>
    <xf numFmtId="0" fontId="25" fillId="4" borderId="49" xfId="12" applyFont="1" applyFill="1" applyBorder="1" applyAlignment="1">
      <alignment vertical="center" shrinkToFit="1"/>
    </xf>
    <xf numFmtId="0" fontId="31" fillId="4" borderId="50" xfId="12" applyFont="1" applyFill="1" applyBorder="1" applyAlignment="1">
      <alignment vertical="center" shrinkToFit="1"/>
    </xf>
    <xf numFmtId="0" fontId="31" fillId="0" borderId="50" xfId="12" applyFont="1" applyFill="1" applyBorder="1" applyAlignment="1">
      <alignment vertical="center" shrinkToFit="1"/>
    </xf>
    <xf numFmtId="0" fontId="25" fillId="4" borderId="52" xfId="1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1" fillId="4" borderId="54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 wrapText="1"/>
    </xf>
    <xf numFmtId="0" fontId="4" fillId="0" borderId="55" xfId="0" quotePrefix="1" applyFont="1" applyFill="1" applyBorder="1" applyAlignment="1">
      <alignment horizontal="center" vertical="center" wrapText="1"/>
    </xf>
    <xf numFmtId="0" fontId="21" fillId="4" borderId="55" xfId="0" applyFont="1" applyFill="1" applyBorder="1" applyAlignment="1">
      <alignment horizontal="center" vertical="center"/>
    </xf>
    <xf numFmtId="41" fontId="21" fillId="4" borderId="55" xfId="24" applyFont="1" applyFill="1" applyBorder="1" applyAlignment="1">
      <alignment horizontal="center" vertical="center" wrapText="1"/>
    </xf>
    <xf numFmtId="0" fontId="21" fillId="4" borderId="55" xfId="0" applyFont="1" applyFill="1" applyBorder="1" applyAlignment="1">
      <alignment horizontal="center" vertical="center" shrinkToFit="1"/>
    </xf>
    <xf numFmtId="0" fontId="21" fillId="4" borderId="56" xfId="0" applyFont="1" applyFill="1" applyBorder="1" applyAlignment="1">
      <alignment horizontal="center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58" xfId="0" applyFont="1" applyFill="1" applyBorder="1" applyAlignment="1">
      <alignment horizontal="center" vertical="center" wrapText="1"/>
    </xf>
    <xf numFmtId="0" fontId="4" fillId="0" borderId="58" xfId="0" quotePrefix="1" applyFont="1" applyFill="1" applyBorder="1" applyAlignment="1">
      <alignment horizontal="center" vertical="center" wrapText="1"/>
    </xf>
    <xf numFmtId="0" fontId="21" fillId="4" borderId="58" xfId="0" applyFont="1" applyFill="1" applyBorder="1" applyAlignment="1">
      <alignment horizontal="center" vertical="center"/>
    </xf>
    <xf numFmtId="41" fontId="21" fillId="4" borderId="58" xfId="24" applyFont="1" applyFill="1" applyBorder="1" applyAlignment="1">
      <alignment horizontal="center" vertical="center" wrapText="1"/>
    </xf>
    <xf numFmtId="0" fontId="21" fillId="4" borderId="58" xfId="0" applyFont="1" applyFill="1" applyBorder="1" applyAlignment="1">
      <alignment horizontal="center" vertical="center" shrinkToFit="1"/>
    </xf>
    <xf numFmtId="0" fontId="21" fillId="4" borderId="59" xfId="0" applyFont="1" applyFill="1" applyBorder="1" applyAlignment="1">
      <alignment horizontal="center" vertical="center"/>
    </xf>
    <xf numFmtId="0" fontId="21" fillId="3" borderId="60" xfId="0" applyFont="1" applyFill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/>
    </xf>
    <xf numFmtId="179" fontId="21" fillId="3" borderId="61" xfId="0" applyNumberFormat="1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13" xfId="0" applyNumberFormat="1" applyFont="1" applyFill="1" applyBorder="1" applyAlignment="1" applyProtection="1">
      <alignment horizontal="center" vertical="center" shrinkToFit="1"/>
    </xf>
    <xf numFmtId="0" fontId="25" fillId="4" borderId="51" xfId="12" applyFont="1" applyFill="1" applyBorder="1" applyAlignment="1">
      <alignment horizontal="center" vertical="center" shrinkToFit="1"/>
    </xf>
    <xf numFmtId="0" fontId="25" fillId="4" borderId="52" xfId="12" applyFont="1" applyFill="1" applyBorder="1" applyAlignment="1">
      <alignment horizontal="center" vertical="center" shrinkToFit="1"/>
    </xf>
    <xf numFmtId="0" fontId="31" fillId="0" borderId="53" xfId="12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21" fillId="4" borderId="63" xfId="0" applyFont="1" applyFill="1" applyBorder="1" applyAlignment="1">
      <alignment horizontal="center" vertical="center"/>
    </xf>
    <xf numFmtId="0" fontId="21" fillId="4" borderId="63" xfId="0" applyFont="1" applyFill="1" applyBorder="1" applyAlignment="1">
      <alignment horizontal="center" vertical="center" wrapText="1"/>
    </xf>
    <xf numFmtId="0" fontId="4" fillId="0" borderId="63" xfId="0" quotePrefix="1" applyFont="1" applyFill="1" applyBorder="1" applyAlignment="1">
      <alignment horizontal="center" vertical="center" wrapText="1"/>
    </xf>
    <xf numFmtId="41" fontId="21" fillId="4" borderId="63" xfId="24" applyFont="1" applyFill="1" applyBorder="1" applyAlignment="1">
      <alignment horizontal="center" vertical="center" wrapText="1"/>
    </xf>
    <xf numFmtId="0" fontId="21" fillId="4" borderId="63" xfId="0" applyFont="1" applyFill="1" applyBorder="1" applyAlignment="1">
      <alignment horizontal="center" vertical="center" shrinkToFit="1"/>
    </xf>
    <xf numFmtId="0" fontId="21" fillId="4" borderId="64" xfId="0" applyFont="1" applyFill="1" applyBorder="1" applyAlignment="1">
      <alignment horizontal="center" vertical="center"/>
    </xf>
    <xf numFmtId="0" fontId="21" fillId="4" borderId="65" xfId="0" applyFont="1" applyFill="1" applyBorder="1" applyAlignment="1">
      <alignment horizontal="center" vertical="center"/>
    </xf>
    <xf numFmtId="0" fontId="17" fillId="2" borderId="67" xfId="0" applyFont="1" applyFill="1" applyBorder="1" applyAlignment="1">
      <alignment horizontal="center" vertical="center" wrapText="1"/>
    </xf>
    <xf numFmtId="3" fontId="18" fillId="0" borderId="72" xfId="0" applyNumberFormat="1" applyFont="1" applyBorder="1" applyAlignment="1">
      <alignment horizontal="right" vertical="center" shrinkToFit="1"/>
    </xf>
    <xf numFmtId="0" fontId="18" fillId="0" borderId="72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  <xf numFmtId="0" fontId="17" fillId="2" borderId="78" xfId="0" applyFont="1" applyFill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shrinkToFit="1"/>
    </xf>
    <xf numFmtId="0" fontId="17" fillId="2" borderId="78" xfId="0" applyFont="1" applyFill="1" applyBorder="1" applyAlignment="1">
      <alignment horizontal="center" vertical="center" shrinkToFit="1"/>
    </xf>
    <xf numFmtId="0" fontId="20" fillId="0" borderId="79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75" xfId="0" applyFont="1" applyFill="1" applyBorder="1" applyAlignment="1">
      <alignment horizontal="center" vertical="center" wrapText="1"/>
    </xf>
    <xf numFmtId="0" fontId="17" fillId="2" borderId="71" xfId="0" applyFont="1" applyFill="1" applyBorder="1" applyAlignment="1">
      <alignment horizontal="center" vertical="center" wrapText="1"/>
    </xf>
    <xf numFmtId="0" fontId="17" fillId="2" borderId="73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76" xfId="0" applyFont="1" applyBorder="1" applyAlignment="1">
      <alignment horizontal="center" vertical="center" shrinkToFit="1"/>
    </xf>
    <xf numFmtId="0" fontId="17" fillId="2" borderId="77" xfId="0" applyFont="1" applyFill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0" borderId="7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49" fontId="9" fillId="2" borderId="34" xfId="0" applyNumberFormat="1" applyFont="1" applyFill="1" applyBorder="1" applyAlignment="1" applyProtection="1">
      <alignment horizontal="center" vertical="center"/>
    </xf>
    <xf numFmtId="49" fontId="9" fillId="2" borderId="35" xfId="0" applyNumberFormat="1" applyFont="1" applyFill="1" applyBorder="1" applyAlignment="1" applyProtection="1">
      <alignment horizontal="center" vertical="center"/>
    </xf>
    <xf numFmtId="49" fontId="9" fillId="2" borderId="36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33" xfId="0" applyNumberFormat="1" applyFont="1" applyFill="1" applyBorder="1" applyAlignment="1" applyProtection="1">
      <alignment horizontal="center" vertical="center"/>
    </xf>
    <xf numFmtId="49" fontId="9" fillId="2" borderId="38" xfId="0" applyNumberFormat="1" applyFont="1" applyFill="1" applyBorder="1" applyAlignment="1" applyProtection="1">
      <alignment horizontal="center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0" fontId="9" fillId="2" borderId="37" xfId="0" applyNumberFormat="1" applyFont="1" applyFill="1" applyBorder="1" applyAlignment="1" applyProtection="1">
      <alignment horizontal="center" vertical="center"/>
    </xf>
  </cellXfs>
  <cellStyles count="25">
    <cellStyle name="쉼표 [0]" xfId="1" builtinId="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쉼표 [0] 8" xfId="24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2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78" t="s">
        <v>68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4.75" customHeight="1" thickBot="1" x14ac:dyDescent="0.2">
      <c r="A2" s="79" t="s">
        <v>69</v>
      </c>
      <c r="B2" s="80" t="s">
        <v>48</v>
      </c>
      <c r="C2" s="80" t="s">
        <v>70</v>
      </c>
      <c r="D2" s="80" t="s">
        <v>71</v>
      </c>
      <c r="E2" s="80" t="s">
        <v>72</v>
      </c>
      <c r="F2" s="80" t="s">
        <v>73</v>
      </c>
      <c r="G2" s="80" t="s">
        <v>74</v>
      </c>
      <c r="H2" s="80" t="s">
        <v>75</v>
      </c>
      <c r="I2" s="81" t="s">
        <v>49</v>
      </c>
      <c r="J2" s="81" t="s">
        <v>76</v>
      </c>
      <c r="K2" s="81" t="s">
        <v>77</v>
      </c>
      <c r="L2" s="82" t="s">
        <v>1</v>
      </c>
    </row>
    <row r="3" spans="1:12" s="69" customFormat="1" ht="24.75" customHeight="1" thickTop="1" thickBot="1" x14ac:dyDescent="0.2">
      <c r="A3" s="84" t="s">
        <v>142</v>
      </c>
      <c r="B3" s="85" t="s">
        <v>149</v>
      </c>
      <c r="C3" s="86" t="s">
        <v>137</v>
      </c>
      <c r="D3" s="87"/>
      <c r="E3" s="87"/>
      <c r="F3" s="87"/>
      <c r="G3" s="87"/>
      <c r="H3" s="87"/>
      <c r="I3" s="88"/>
      <c r="J3" s="89"/>
      <c r="K3" s="89"/>
      <c r="L3" s="90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1" sqref="B1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80" t="s">
        <v>96</v>
      </c>
      <c r="B1" s="180"/>
      <c r="C1" s="180"/>
      <c r="D1" s="180"/>
      <c r="E1" s="180"/>
      <c r="F1" s="180"/>
      <c r="G1" s="180"/>
      <c r="H1" s="180"/>
      <c r="I1" s="180"/>
    </row>
    <row r="2" spans="1:9" ht="26.25" thickBot="1" x14ac:dyDescent="0.2">
      <c r="A2" s="181"/>
      <c r="B2" s="181"/>
      <c r="C2" s="33"/>
      <c r="D2" s="33"/>
      <c r="E2" s="33"/>
      <c r="F2" s="33"/>
      <c r="G2" s="33"/>
      <c r="H2" s="33"/>
      <c r="I2" s="36" t="s">
        <v>3</v>
      </c>
    </row>
    <row r="3" spans="1:9" ht="26.25" customHeight="1" x14ac:dyDescent="0.15">
      <c r="A3" s="218" t="s">
        <v>4</v>
      </c>
      <c r="B3" s="216" t="s">
        <v>5</v>
      </c>
      <c r="C3" s="216" t="s">
        <v>79</v>
      </c>
      <c r="D3" s="216" t="s">
        <v>98</v>
      </c>
      <c r="E3" s="212" t="s">
        <v>101</v>
      </c>
      <c r="F3" s="213"/>
      <c r="G3" s="212" t="s">
        <v>102</v>
      </c>
      <c r="H3" s="213"/>
      <c r="I3" s="214" t="s">
        <v>97</v>
      </c>
    </row>
    <row r="4" spans="1:9" ht="28.5" customHeight="1" thickBot="1" x14ac:dyDescent="0.2">
      <c r="A4" s="219"/>
      <c r="B4" s="217"/>
      <c r="C4" s="217"/>
      <c r="D4" s="217"/>
      <c r="E4" s="39" t="s">
        <v>99</v>
      </c>
      <c r="F4" s="39" t="s">
        <v>100</v>
      </c>
      <c r="G4" s="39" t="s">
        <v>99</v>
      </c>
      <c r="H4" s="39" t="s">
        <v>100</v>
      </c>
      <c r="I4" s="215"/>
    </row>
    <row r="5" spans="1:9" ht="28.5" customHeight="1" thickTop="1" thickBot="1" x14ac:dyDescent="0.2">
      <c r="A5" s="40"/>
      <c r="B5" s="41" t="s">
        <v>110</v>
      </c>
      <c r="C5" s="42"/>
      <c r="D5" s="42"/>
      <c r="E5" s="65"/>
      <c r="F5" s="42"/>
      <c r="G5" s="65"/>
      <c r="H5" s="42"/>
      <c r="I5" s="66"/>
    </row>
    <row r="6" spans="1:9" x14ac:dyDescent="0.15">
      <c r="C6" s="37"/>
      <c r="D6" s="37"/>
      <c r="E6" s="37"/>
      <c r="F6" s="37"/>
      <c r="G6" s="37"/>
      <c r="H6" s="37"/>
      <c r="I6" s="38"/>
    </row>
    <row r="7" spans="1:9" x14ac:dyDescent="0.15">
      <c r="A7" s="2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90" zoomScaleNormal="90" workbookViewId="0">
      <selection activeCell="F24" sqref="F24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 x14ac:dyDescent="0.2">
      <c r="A1" s="178" t="s">
        <v>87</v>
      </c>
      <c r="B1" s="178"/>
      <c r="C1" s="178"/>
      <c r="D1" s="178"/>
      <c r="E1" s="178"/>
      <c r="F1" s="178"/>
      <c r="G1" s="178"/>
      <c r="H1" s="178"/>
      <c r="I1" s="178"/>
    </row>
    <row r="2" spans="1:9" ht="24.75" thickBot="1" x14ac:dyDescent="0.2">
      <c r="A2" s="151" t="s">
        <v>47</v>
      </c>
      <c r="B2" s="152" t="s">
        <v>48</v>
      </c>
      <c r="C2" s="153" t="s">
        <v>64</v>
      </c>
      <c r="D2" s="153" t="s">
        <v>0</v>
      </c>
      <c r="E2" s="154" t="s">
        <v>65</v>
      </c>
      <c r="F2" s="153" t="s">
        <v>49</v>
      </c>
      <c r="G2" s="153" t="s">
        <v>50</v>
      </c>
      <c r="H2" s="153" t="s">
        <v>51</v>
      </c>
      <c r="I2" s="155" t="s">
        <v>1</v>
      </c>
    </row>
    <row r="3" spans="1:9" ht="24.95" customHeight="1" thickTop="1" x14ac:dyDescent="0.15">
      <c r="A3" s="144" t="s">
        <v>147</v>
      </c>
      <c r="B3" s="145" t="s">
        <v>150</v>
      </c>
      <c r="C3" s="146" t="s">
        <v>152</v>
      </c>
      <c r="D3" s="147" t="s">
        <v>143</v>
      </c>
      <c r="E3" s="148">
        <v>3000</v>
      </c>
      <c r="F3" s="149" t="s">
        <v>144</v>
      </c>
      <c r="G3" s="147" t="s">
        <v>153</v>
      </c>
      <c r="H3" s="147" t="s">
        <v>154</v>
      </c>
      <c r="I3" s="150"/>
    </row>
    <row r="4" spans="1:9" ht="24.95" customHeight="1" x14ac:dyDescent="0.15">
      <c r="A4" s="167" t="s">
        <v>151</v>
      </c>
      <c r="B4" s="163" t="s">
        <v>148</v>
      </c>
      <c r="C4" s="164" t="s">
        <v>155</v>
      </c>
      <c r="D4" s="162" t="s">
        <v>143</v>
      </c>
      <c r="E4" s="165">
        <v>1164</v>
      </c>
      <c r="F4" s="166" t="s">
        <v>144</v>
      </c>
      <c r="G4" s="162" t="s">
        <v>156</v>
      </c>
      <c r="H4" s="162" t="s">
        <v>157</v>
      </c>
      <c r="I4" s="168"/>
    </row>
    <row r="5" spans="1:9" ht="24.95" customHeight="1" thickBot="1" x14ac:dyDescent="0.2">
      <c r="A5" s="137" t="s">
        <v>151</v>
      </c>
      <c r="B5" s="138" t="s">
        <v>148</v>
      </c>
      <c r="C5" s="139" t="s">
        <v>158</v>
      </c>
      <c r="D5" s="140" t="s">
        <v>143</v>
      </c>
      <c r="E5" s="141">
        <v>2000</v>
      </c>
      <c r="F5" s="142" t="s">
        <v>144</v>
      </c>
      <c r="G5" s="140" t="s">
        <v>159</v>
      </c>
      <c r="H5" s="140" t="s">
        <v>160</v>
      </c>
      <c r="I5" s="143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B5" sqref="B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79" t="s">
        <v>93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27" customHeight="1" thickBot="1" x14ac:dyDescent="0.2">
      <c r="A2" s="20" t="s">
        <v>47</v>
      </c>
      <c r="B2" s="21" t="s">
        <v>48</v>
      </c>
      <c r="C2" s="22" t="s">
        <v>92</v>
      </c>
      <c r="D2" s="22" t="s">
        <v>91</v>
      </c>
      <c r="E2" s="22" t="s">
        <v>0</v>
      </c>
      <c r="F2" s="21" t="s">
        <v>103</v>
      </c>
      <c r="G2" s="21" t="s">
        <v>90</v>
      </c>
      <c r="H2" s="21" t="s">
        <v>89</v>
      </c>
      <c r="I2" s="21" t="s">
        <v>88</v>
      </c>
      <c r="J2" s="22" t="s">
        <v>49</v>
      </c>
      <c r="K2" s="22" t="s">
        <v>50</v>
      </c>
      <c r="L2" s="22" t="s">
        <v>51</v>
      </c>
      <c r="M2" s="23" t="s">
        <v>1</v>
      </c>
    </row>
    <row r="3" spans="1:13" s="83" customFormat="1" ht="27" customHeight="1" thickTop="1" thickBot="1" x14ac:dyDescent="0.2">
      <c r="A3" s="70" t="s">
        <v>140</v>
      </c>
      <c r="B3" s="71" t="s">
        <v>149</v>
      </c>
      <c r="C3" s="86" t="s">
        <v>137</v>
      </c>
      <c r="D3" s="72"/>
      <c r="E3" s="72"/>
      <c r="F3" s="121"/>
      <c r="G3" s="71"/>
      <c r="H3" s="71"/>
      <c r="I3" s="121"/>
      <c r="J3" s="72"/>
      <c r="K3" s="72"/>
      <c r="L3" s="72"/>
      <c r="M3" s="73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80" t="s">
        <v>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6.25" thickBot="1" x14ac:dyDescent="0.2">
      <c r="A2" s="181"/>
      <c r="B2" s="181"/>
      <c r="C2" s="33"/>
      <c r="D2" s="33"/>
      <c r="E2" s="33"/>
      <c r="F2" s="46"/>
      <c r="G2" s="46"/>
      <c r="H2" s="46"/>
      <c r="I2" s="46"/>
      <c r="J2" s="182" t="s">
        <v>3</v>
      </c>
      <c r="K2" s="182"/>
    </row>
    <row r="3" spans="1:11" ht="22.5" customHeight="1" thickBot="1" x14ac:dyDescent="0.2">
      <c r="A3" s="43" t="s">
        <v>4</v>
      </c>
      <c r="B3" s="44" t="s">
        <v>5</v>
      </c>
      <c r="C3" s="44" t="s">
        <v>0</v>
      </c>
      <c r="D3" s="44" t="s">
        <v>6</v>
      </c>
      <c r="E3" s="44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4" t="s">
        <v>12</v>
      </c>
      <c r="K3" s="45" t="s">
        <v>1</v>
      </c>
    </row>
    <row r="4" spans="1:11" ht="26.25" customHeight="1" thickTop="1" thickBot="1" x14ac:dyDescent="0.2">
      <c r="A4" s="57"/>
      <c r="B4" s="64" t="s">
        <v>137</v>
      </c>
      <c r="C4" s="58"/>
      <c r="D4" s="59"/>
      <c r="E4" s="59"/>
      <c r="F4" s="60"/>
      <c r="G4" s="61"/>
      <c r="H4" s="62"/>
      <c r="I4" s="62"/>
      <c r="J4" s="62"/>
      <c r="K4" s="6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80" t="s">
        <v>23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6.25" thickBot="1" x14ac:dyDescent="0.2">
      <c r="A2" s="181"/>
      <c r="B2" s="181"/>
      <c r="C2" s="33"/>
      <c r="D2" s="33"/>
      <c r="E2" s="33"/>
      <c r="F2" s="46"/>
      <c r="G2" s="46"/>
      <c r="H2" s="46"/>
      <c r="I2" s="46"/>
      <c r="J2" s="182" t="s">
        <v>3</v>
      </c>
      <c r="K2" s="182"/>
    </row>
    <row r="3" spans="1:11" ht="22.5" customHeight="1" thickBot="1" x14ac:dyDescent="0.2">
      <c r="A3" s="43" t="s">
        <v>4</v>
      </c>
      <c r="B3" s="44" t="s">
        <v>5</v>
      </c>
      <c r="C3" s="44" t="s">
        <v>0</v>
      </c>
      <c r="D3" s="44" t="s">
        <v>8</v>
      </c>
      <c r="E3" s="44" t="s">
        <v>24</v>
      </c>
      <c r="F3" s="44" t="s">
        <v>20</v>
      </c>
      <c r="G3" s="44" t="s">
        <v>25</v>
      </c>
      <c r="H3" s="44" t="s">
        <v>28</v>
      </c>
      <c r="I3" s="44" t="s">
        <v>26</v>
      </c>
      <c r="J3" s="44" t="s">
        <v>27</v>
      </c>
      <c r="K3" s="45" t="s">
        <v>1</v>
      </c>
    </row>
    <row r="4" spans="1:11" ht="26.25" customHeight="1" thickTop="1" thickBot="1" x14ac:dyDescent="0.2">
      <c r="A4" s="51"/>
      <c r="B4" s="56" t="s">
        <v>109</v>
      </c>
      <c r="C4" s="52"/>
      <c r="D4" s="53"/>
      <c r="E4" s="53"/>
      <c r="F4" s="54"/>
      <c r="G4" s="53"/>
      <c r="H4" s="53"/>
      <c r="I4" s="53"/>
      <c r="J4" s="53"/>
      <c r="K4" s="55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3" zoomScaleNormal="100" workbookViewId="0">
      <selection activeCell="B4" sqref="B4:B20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80" t="s">
        <v>13</v>
      </c>
      <c r="B1" s="180"/>
      <c r="C1" s="180"/>
      <c r="D1" s="180"/>
      <c r="E1" s="180"/>
      <c r="F1" s="180"/>
      <c r="G1" s="180"/>
      <c r="H1" s="180"/>
      <c r="I1" s="180"/>
    </row>
    <row r="2" spans="1:9" ht="26.25" thickBot="1" x14ac:dyDescent="0.2">
      <c r="A2" s="35"/>
      <c r="B2" s="35"/>
      <c r="C2" s="33"/>
      <c r="D2" s="33"/>
      <c r="E2" s="33"/>
      <c r="F2" s="46"/>
      <c r="G2" s="46"/>
      <c r="H2" s="182" t="s">
        <v>3</v>
      </c>
      <c r="I2" s="182"/>
    </row>
    <row r="3" spans="1:9" ht="29.25" customHeight="1" thickBot="1" x14ac:dyDescent="0.2">
      <c r="A3" s="49" t="s">
        <v>5</v>
      </c>
      <c r="B3" s="44" t="s">
        <v>30</v>
      </c>
      <c r="C3" s="44" t="s">
        <v>14</v>
      </c>
      <c r="D3" s="44" t="s">
        <v>15</v>
      </c>
      <c r="E3" s="44" t="s">
        <v>16</v>
      </c>
      <c r="F3" s="44" t="s">
        <v>17</v>
      </c>
      <c r="G3" s="50" t="s">
        <v>66</v>
      </c>
      <c r="H3" s="44" t="s">
        <v>29</v>
      </c>
      <c r="I3" s="45" t="s">
        <v>18</v>
      </c>
    </row>
    <row r="4" spans="1:9" s="115" customFormat="1" ht="29.25" customHeight="1" thickTop="1" x14ac:dyDescent="0.15">
      <c r="A4" s="127" t="s">
        <v>165</v>
      </c>
      <c r="B4" s="126" t="s">
        <v>172</v>
      </c>
      <c r="C4" s="122">
        <v>330000</v>
      </c>
      <c r="D4" s="125" t="s">
        <v>176</v>
      </c>
      <c r="E4" s="125" t="s">
        <v>182</v>
      </c>
      <c r="F4" s="125" t="s">
        <v>182</v>
      </c>
      <c r="G4" s="125" t="s">
        <v>182</v>
      </c>
      <c r="H4" s="125" t="s">
        <v>182</v>
      </c>
      <c r="I4" s="116"/>
    </row>
    <row r="5" spans="1:9" s="115" customFormat="1" ht="29.25" customHeight="1" x14ac:dyDescent="0.15">
      <c r="A5" s="124" t="s">
        <v>166</v>
      </c>
      <c r="B5" s="126" t="s">
        <v>173</v>
      </c>
      <c r="C5" s="123">
        <v>1200000</v>
      </c>
      <c r="D5" s="125" t="s">
        <v>177</v>
      </c>
      <c r="E5" s="125" t="s">
        <v>183</v>
      </c>
      <c r="F5" s="125" t="s">
        <v>187</v>
      </c>
      <c r="G5" s="125" t="s">
        <v>187</v>
      </c>
      <c r="H5" s="125" t="s">
        <v>187</v>
      </c>
      <c r="I5" s="78"/>
    </row>
    <row r="6" spans="1:9" s="115" customFormat="1" ht="29.25" customHeight="1" x14ac:dyDescent="0.15">
      <c r="A6" s="124" t="s">
        <v>167</v>
      </c>
      <c r="B6" s="126" t="s">
        <v>173</v>
      </c>
      <c r="C6" s="123">
        <v>330000</v>
      </c>
      <c r="D6" s="125" t="s">
        <v>178</v>
      </c>
      <c r="E6" s="125" t="s">
        <v>184</v>
      </c>
      <c r="F6" s="125" t="s">
        <v>184</v>
      </c>
      <c r="G6" s="125" t="s">
        <v>184</v>
      </c>
      <c r="H6" s="125" t="s">
        <v>184</v>
      </c>
      <c r="I6" s="78"/>
    </row>
    <row r="7" spans="1:9" s="115" customFormat="1" ht="29.25" customHeight="1" x14ac:dyDescent="0.15">
      <c r="A7" s="124" t="s">
        <v>168</v>
      </c>
      <c r="B7" s="126" t="s">
        <v>173</v>
      </c>
      <c r="C7" s="123">
        <v>330000</v>
      </c>
      <c r="D7" s="125" t="s">
        <v>179</v>
      </c>
      <c r="E7" s="125" t="s">
        <v>185</v>
      </c>
      <c r="F7" s="125" t="s">
        <v>185</v>
      </c>
      <c r="G7" s="125" t="s">
        <v>185</v>
      </c>
      <c r="H7" s="125" t="s">
        <v>185</v>
      </c>
      <c r="I7" s="78"/>
    </row>
    <row r="8" spans="1:9" s="115" customFormat="1" ht="29.25" customHeight="1" x14ac:dyDescent="0.15">
      <c r="A8" s="124" t="s">
        <v>169</v>
      </c>
      <c r="B8" s="126" t="s">
        <v>172</v>
      </c>
      <c r="C8" s="123">
        <v>950000</v>
      </c>
      <c r="D8" s="125" t="s">
        <v>180</v>
      </c>
      <c r="E8" s="125" t="s">
        <v>188</v>
      </c>
      <c r="F8" s="125" t="s">
        <v>186</v>
      </c>
      <c r="G8" s="125" t="s">
        <v>186</v>
      </c>
      <c r="H8" s="125" t="s">
        <v>186</v>
      </c>
      <c r="I8" s="78"/>
    </row>
    <row r="9" spans="1:9" s="115" customFormat="1" ht="29.25" customHeight="1" x14ac:dyDescent="0.15">
      <c r="A9" s="124" t="s">
        <v>170</v>
      </c>
      <c r="B9" s="126" t="s">
        <v>174</v>
      </c>
      <c r="C9" s="123">
        <v>3075600</v>
      </c>
      <c r="D9" s="125" t="s">
        <v>180</v>
      </c>
      <c r="E9" s="125" t="s">
        <v>186</v>
      </c>
      <c r="F9" s="125" t="s">
        <v>186</v>
      </c>
      <c r="G9" s="125" t="s">
        <v>186</v>
      </c>
      <c r="H9" s="125" t="s">
        <v>186</v>
      </c>
      <c r="I9" s="78"/>
    </row>
    <row r="10" spans="1:9" s="115" customFormat="1" ht="29.25" customHeight="1" x14ac:dyDescent="0.15">
      <c r="A10" s="124" t="s">
        <v>171</v>
      </c>
      <c r="B10" s="126" t="s">
        <v>175</v>
      </c>
      <c r="C10" s="123">
        <v>1200000</v>
      </c>
      <c r="D10" s="125" t="s">
        <v>181</v>
      </c>
      <c r="E10" s="125" t="s">
        <v>189</v>
      </c>
      <c r="F10" s="125" t="s">
        <v>189</v>
      </c>
      <c r="G10" s="125" t="s">
        <v>189</v>
      </c>
      <c r="H10" s="125" t="s">
        <v>190</v>
      </c>
      <c r="I10" s="78"/>
    </row>
    <row r="11" spans="1:9" ht="29.25" customHeight="1" x14ac:dyDescent="0.15">
      <c r="A11" s="74" t="s">
        <v>106</v>
      </c>
      <c r="B11" s="97" t="s">
        <v>122</v>
      </c>
      <c r="C11" s="98">
        <f>180000*12</f>
        <v>2160000</v>
      </c>
      <c r="D11" s="75" t="s">
        <v>136</v>
      </c>
      <c r="E11" s="76" t="s">
        <v>134</v>
      </c>
      <c r="F11" s="77" t="s">
        <v>135</v>
      </c>
      <c r="G11" s="77" t="s">
        <v>162</v>
      </c>
      <c r="H11" s="77" t="s">
        <v>164</v>
      </c>
      <c r="I11" s="47"/>
    </row>
    <row r="12" spans="1:9" ht="29.25" customHeight="1" x14ac:dyDescent="0.15">
      <c r="A12" s="74" t="s">
        <v>105</v>
      </c>
      <c r="B12" s="97" t="s">
        <v>123</v>
      </c>
      <c r="C12" s="98">
        <f>(38500*12)+(242000*12)</f>
        <v>3366000</v>
      </c>
      <c r="D12" s="75" t="s">
        <v>136</v>
      </c>
      <c r="E12" s="76" t="s">
        <v>134</v>
      </c>
      <c r="F12" s="77" t="s">
        <v>135</v>
      </c>
      <c r="G12" s="77" t="s">
        <v>161</v>
      </c>
      <c r="H12" s="77" t="s">
        <v>163</v>
      </c>
      <c r="I12" s="47"/>
    </row>
    <row r="13" spans="1:9" ht="29.25" customHeight="1" x14ac:dyDescent="0.15">
      <c r="A13" s="74" t="s">
        <v>111</v>
      </c>
      <c r="B13" s="97" t="s">
        <v>124</v>
      </c>
      <c r="C13" s="98">
        <v>3234000</v>
      </c>
      <c r="D13" s="75" t="s">
        <v>136</v>
      </c>
      <c r="E13" s="76" t="s">
        <v>134</v>
      </c>
      <c r="F13" s="77" t="s">
        <v>135</v>
      </c>
      <c r="G13" s="77" t="s">
        <v>161</v>
      </c>
      <c r="H13" s="77" t="s">
        <v>163</v>
      </c>
      <c r="I13" s="47"/>
    </row>
    <row r="14" spans="1:9" ht="29.25" customHeight="1" x14ac:dyDescent="0.15">
      <c r="A14" s="74" t="s">
        <v>112</v>
      </c>
      <c r="B14" s="97" t="s">
        <v>125</v>
      </c>
      <c r="C14" s="98">
        <v>10576440</v>
      </c>
      <c r="D14" s="75" t="s">
        <v>136</v>
      </c>
      <c r="E14" s="76" t="s">
        <v>134</v>
      </c>
      <c r="F14" s="77" t="s">
        <v>135</v>
      </c>
      <c r="G14" s="77" t="s">
        <v>161</v>
      </c>
      <c r="H14" s="77" t="s">
        <v>163</v>
      </c>
      <c r="I14" s="47"/>
    </row>
    <row r="15" spans="1:9" ht="29.25" customHeight="1" x14ac:dyDescent="0.15">
      <c r="A15" s="74" t="s">
        <v>113</v>
      </c>
      <c r="B15" s="97" t="s">
        <v>126</v>
      </c>
      <c r="C15" s="98">
        <v>1620000</v>
      </c>
      <c r="D15" s="75" t="s">
        <v>136</v>
      </c>
      <c r="E15" s="76" t="s">
        <v>134</v>
      </c>
      <c r="F15" s="77" t="s">
        <v>135</v>
      </c>
      <c r="G15" s="77" t="s">
        <v>161</v>
      </c>
      <c r="H15" s="77" t="s">
        <v>163</v>
      </c>
      <c r="I15" s="67"/>
    </row>
    <row r="16" spans="1:9" ht="29.25" customHeight="1" x14ac:dyDescent="0.15">
      <c r="A16" s="74" t="s">
        <v>114</v>
      </c>
      <c r="B16" s="97" t="s">
        <v>127</v>
      </c>
      <c r="C16" s="98">
        <f>4300*6780</f>
        <v>29154000</v>
      </c>
      <c r="D16" s="75" t="s">
        <v>136</v>
      </c>
      <c r="E16" s="76" t="s">
        <v>134</v>
      </c>
      <c r="F16" s="77" t="s">
        <v>135</v>
      </c>
      <c r="G16" s="77" t="s">
        <v>161</v>
      </c>
      <c r="H16" s="77" t="s">
        <v>163</v>
      </c>
      <c r="I16" s="47"/>
    </row>
    <row r="17" spans="1:9" ht="29.25" customHeight="1" x14ac:dyDescent="0.15">
      <c r="A17" s="91" t="s">
        <v>115</v>
      </c>
      <c r="B17" s="97" t="s">
        <v>128</v>
      </c>
      <c r="C17" s="98">
        <v>276565750</v>
      </c>
      <c r="D17" s="92" t="s">
        <v>119</v>
      </c>
      <c r="E17" s="76" t="s">
        <v>134</v>
      </c>
      <c r="F17" s="77" t="s">
        <v>135</v>
      </c>
      <c r="G17" s="77" t="s">
        <v>161</v>
      </c>
      <c r="H17" s="77" t="s">
        <v>163</v>
      </c>
      <c r="I17" s="47"/>
    </row>
    <row r="18" spans="1:9" ht="29.25" customHeight="1" x14ac:dyDescent="0.15">
      <c r="A18" s="74" t="s">
        <v>116</v>
      </c>
      <c r="B18" s="97" t="s">
        <v>129</v>
      </c>
      <c r="C18" s="98">
        <f>48000*226</f>
        <v>10848000</v>
      </c>
      <c r="D18" s="92" t="s">
        <v>119</v>
      </c>
      <c r="E18" s="76" t="s">
        <v>134</v>
      </c>
      <c r="F18" s="77" t="s">
        <v>135</v>
      </c>
      <c r="G18" s="77" t="s">
        <v>161</v>
      </c>
      <c r="H18" s="77" t="s">
        <v>163</v>
      </c>
      <c r="I18" s="47"/>
    </row>
    <row r="19" spans="1:9" ht="29.25" customHeight="1" x14ac:dyDescent="0.15">
      <c r="A19" s="74" t="s">
        <v>117</v>
      </c>
      <c r="B19" s="97" t="s">
        <v>130</v>
      </c>
      <c r="C19" s="98">
        <f>135000*2*12</f>
        <v>3240000</v>
      </c>
      <c r="D19" s="92" t="s">
        <v>120</v>
      </c>
      <c r="E19" s="76" t="s">
        <v>134</v>
      </c>
      <c r="F19" s="77" t="s">
        <v>135</v>
      </c>
      <c r="G19" s="77" t="s">
        <v>161</v>
      </c>
      <c r="H19" s="77" t="s">
        <v>163</v>
      </c>
      <c r="I19" s="47"/>
    </row>
    <row r="20" spans="1:9" ht="29.25" customHeight="1" thickBot="1" x14ac:dyDescent="0.2">
      <c r="A20" s="93" t="s">
        <v>118</v>
      </c>
      <c r="B20" s="99" t="s">
        <v>131</v>
      </c>
      <c r="C20" s="100">
        <v>1140000</v>
      </c>
      <c r="D20" s="94" t="s">
        <v>121</v>
      </c>
      <c r="E20" s="95" t="s">
        <v>132</v>
      </c>
      <c r="F20" s="96" t="s">
        <v>133</v>
      </c>
      <c r="G20" s="96" t="s">
        <v>161</v>
      </c>
      <c r="H20" s="96" t="s">
        <v>163</v>
      </c>
      <c r="I20" s="48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C4" sqref="C4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161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80" t="s">
        <v>19</v>
      </c>
      <c r="B1" s="180"/>
      <c r="C1" s="180"/>
      <c r="D1" s="180"/>
      <c r="E1" s="180"/>
      <c r="F1" s="180"/>
      <c r="G1" s="180"/>
      <c r="H1" s="180"/>
      <c r="I1" s="180"/>
    </row>
    <row r="2" spans="1:9" ht="26.25" thickBot="1" x14ac:dyDescent="0.2">
      <c r="A2" s="181"/>
      <c r="B2" s="181"/>
      <c r="C2" s="156"/>
      <c r="D2" s="33"/>
      <c r="E2" s="33"/>
      <c r="F2" s="33"/>
      <c r="G2" s="33"/>
      <c r="H2" s="33"/>
      <c r="I2" s="36" t="s">
        <v>84</v>
      </c>
    </row>
    <row r="3" spans="1:9" s="119" customFormat="1" ht="26.25" customHeight="1" thickBot="1" x14ac:dyDescent="0.2">
      <c r="A3" s="43" t="s">
        <v>4</v>
      </c>
      <c r="B3" s="44" t="s">
        <v>5</v>
      </c>
      <c r="C3" s="157" t="s">
        <v>79</v>
      </c>
      <c r="D3" s="44" t="s">
        <v>80</v>
      </c>
      <c r="E3" s="44" t="s">
        <v>85</v>
      </c>
      <c r="F3" s="44" t="s">
        <v>81</v>
      </c>
      <c r="G3" s="44" t="s">
        <v>82</v>
      </c>
      <c r="H3" s="44" t="s">
        <v>83</v>
      </c>
      <c r="I3" s="45" t="s">
        <v>94</v>
      </c>
    </row>
    <row r="4" spans="1:9" s="115" customFormat="1" ht="28.5" customHeight="1" thickTop="1" x14ac:dyDescent="0.15">
      <c r="A4" s="112" t="s">
        <v>146</v>
      </c>
      <c r="B4" s="128" t="s">
        <v>191</v>
      </c>
      <c r="C4" s="158" t="s">
        <v>172</v>
      </c>
      <c r="D4" s="98">
        <v>385000</v>
      </c>
      <c r="E4" s="113"/>
      <c r="F4" s="98">
        <v>385000</v>
      </c>
      <c r="G4" s="113"/>
      <c r="H4" s="120">
        <v>385000</v>
      </c>
      <c r="I4" s="114"/>
    </row>
    <row r="5" spans="1:9" s="115" customFormat="1" ht="28.5" customHeight="1" x14ac:dyDescent="0.15">
      <c r="A5" s="101" t="s">
        <v>144</v>
      </c>
      <c r="B5" s="128" t="s">
        <v>192</v>
      </c>
      <c r="C5" s="130" t="s">
        <v>196</v>
      </c>
      <c r="D5" s="98">
        <v>8705850</v>
      </c>
      <c r="E5" s="117"/>
      <c r="F5" s="98">
        <v>8705850</v>
      </c>
      <c r="G5" s="117"/>
      <c r="H5" s="120">
        <v>8705850</v>
      </c>
      <c r="I5" s="118"/>
    </row>
    <row r="6" spans="1:9" s="115" customFormat="1" ht="28.5" customHeight="1" x14ac:dyDescent="0.15">
      <c r="A6" s="101" t="s">
        <v>144</v>
      </c>
      <c r="B6" s="128" t="s">
        <v>193</v>
      </c>
      <c r="C6" s="159" t="s">
        <v>173</v>
      </c>
      <c r="D6" s="98">
        <v>740000</v>
      </c>
      <c r="E6" s="117"/>
      <c r="F6" s="98">
        <v>740000</v>
      </c>
      <c r="G6" s="117"/>
      <c r="H6" s="120">
        <v>740000</v>
      </c>
      <c r="I6" s="118"/>
    </row>
    <row r="7" spans="1:9" s="115" customFormat="1" ht="28.5" customHeight="1" x14ac:dyDescent="0.15">
      <c r="A7" s="101" t="s">
        <v>144</v>
      </c>
      <c r="B7" s="128" t="s">
        <v>194</v>
      </c>
      <c r="C7" s="159" t="s">
        <v>172</v>
      </c>
      <c r="D7" s="98">
        <v>1950000</v>
      </c>
      <c r="E7" s="117"/>
      <c r="F7" s="98">
        <v>1950000</v>
      </c>
      <c r="G7" s="117"/>
      <c r="H7" s="120">
        <v>1950000</v>
      </c>
      <c r="I7" s="118"/>
    </row>
    <row r="8" spans="1:9" s="115" customFormat="1" ht="28.5" customHeight="1" x14ac:dyDescent="0.15">
      <c r="A8" s="101" t="s">
        <v>144</v>
      </c>
      <c r="B8" s="128" t="s">
        <v>195</v>
      </c>
      <c r="C8" s="130" t="s">
        <v>197</v>
      </c>
      <c r="D8" s="98">
        <v>2208000</v>
      </c>
      <c r="E8" s="117"/>
      <c r="F8" s="98">
        <v>2208000</v>
      </c>
      <c r="G8" s="117"/>
      <c r="H8" s="120">
        <v>2208000</v>
      </c>
      <c r="I8" s="118"/>
    </row>
    <row r="9" spans="1:9" s="115" customFormat="1" ht="28.5" customHeight="1" x14ac:dyDescent="0.15">
      <c r="A9" s="101" t="s">
        <v>144</v>
      </c>
      <c r="B9" s="129" t="s">
        <v>166</v>
      </c>
      <c r="C9" s="130" t="s">
        <v>173</v>
      </c>
      <c r="D9" s="98">
        <v>1200000</v>
      </c>
      <c r="E9" s="103"/>
      <c r="F9" s="98">
        <v>1200000</v>
      </c>
      <c r="G9" s="103"/>
      <c r="H9" s="120">
        <v>1200000</v>
      </c>
      <c r="I9" s="105"/>
    </row>
    <row r="10" spans="1:9" s="115" customFormat="1" ht="28.5" customHeight="1" x14ac:dyDescent="0.15">
      <c r="A10" s="101" t="s">
        <v>144</v>
      </c>
      <c r="B10" s="129" t="s">
        <v>167</v>
      </c>
      <c r="C10" s="160" t="s">
        <v>173</v>
      </c>
      <c r="D10" s="98">
        <v>330000</v>
      </c>
      <c r="E10" s="103"/>
      <c r="F10" s="98">
        <v>330000</v>
      </c>
      <c r="G10" s="103"/>
      <c r="H10" s="120">
        <v>330000</v>
      </c>
      <c r="I10" s="105"/>
    </row>
    <row r="11" spans="1:9" s="119" customFormat="1" ht="28.5" customHeight="1" x14ac:dyDescent="0.15">
      <c r="A11" s="101" t="s">
        <v>145</v>
      </c>
      <c r="B11" s="102" t="s">
        <v>138</v>
      </c>
      <c r="C11" s="97" t="s">
        <v>139</v>
      </c>
      <c r="D11" s="98">
        <v>2160000</v>
      </c>
      <c r="E11" s="103"/>
      <c r="F11" s="103">
        <v>180000</v>
      </c>
      <c r="G11" s="103"/>
      <c r="H11" s="104">
        <v>180000</v>
      </c>
      <c r="I11" s="105"/>
    </row>
    <row r="12" spans="1:9" s="119" customFormat="1" ht="28.5" customHeight="1" x14ac:dyDescent="0.15">
      <c r="A12" s="101" t="s">
        <v>104</v>
      </c>
      <c r="B12" s="102" t="s">
        <v>105</v>
      </c>
      <c r="C12" s="97" t="s">
        <v>123</v>
      </c>
      <c r="D12" s="98">
        <f>(38500*12)+(242000*12)</f>
        <v>3366000</v>
      </c>
      <c r="E12" s="103"/>
      <c r="F12" s="103">
        <v>280500</v>
      </c>
      <c r="G12" s="103"/>
      <c r="H12" s="104">
        <f t="shared" ref="H12:H15" si="0">E12+F12+G12</f>
        <v>280500</v>
      </c>
      <c r="I12" s="105"/>
    </row>
    <row r="13" spans="1:9" s="119" customFormat="1" ht="28.5" customHeight="1" x14ac:dyDescent="0.15">
      <c r="A13" s="101" t="s">
        <v>104</v>
      </c>
      <c r="B13" s="102" t="s">
        <v>111</v>
      </c>
      <c r="C13" s="97" t="s">
        <v>124</v>
      </c>
      <c r="D13" s="98">
        <v>3234000</v>
      </c>
      <c r="E13" s="103"/>
      <c r="F13" s="103">
        <v>269500</v>
      </c>
      <c r="G13" s="103"/>
      <c r="H13" s="104">
        <f t="shared" si="0"/>
        <v>269500</v>
      </c>
      <c r="I13" s="105"/>
    </row>
    <row r="14" spans="1:9" s="119" customFormat="1" ht="28.5" customHeight="1" x14ac:dyDescent="0.15">
      <c r="A14" s="101" t="s">
        <v>104</v>
      </c>
      <c r="B14" s="102" t="s">
        <v>112</v>
      </c>
      <c r="C14" s="97" t="s">
        <v>125</v>
      </c>
      <c r="D14" s="98">
        <v>10576440</v>
      </c>
      <c r="E14" s="103"/>
      <c r="F14" s="103">
        <v>881370</v>
      </c>
      <c r="G14" s="103"/>
      <c r="H14" s="104">
        <f t="shared" si="0"/>
        <v>881370</v>
      </c>
      <c r="I14" s="105"/>
    </row>
    <row r="15" spans="1:9" s="119" customFormat="1" ht="28.5" customHeight="1" x14ac:dyDescent="0.15">
      <c r="A15" s="101" t="s">
        <v>104</v>
      </c>
      <c r="B15" s="102" t="s">
        <v>113</v>
      </c>
      <c r="C15" s="97" t="s">
        <v>126</v>
      </c>
      <c r="D15" s="98">
        <v>1620000</v>
      </c>
      <c r="E15" s="103"/>
      <c r="F15" s="103">
        <v>135000</v>
      </c>
      <c r="G15" s="103"/>
      <c r="H15" s="104">
        <f t="shared" si="0"/>
        <v>135000</v>
      </c>
      <c r="I15" s="105"/>
    </row>
    <row r="16" spans="1:9" s="119" customFormat="1" ht="28.5" customHeight="1" x14ac:dyDescent="0.15">
      <c r="A16" s="101" t="s">
        <v>104</v>
      </c>
      <c r="B16" s="102" t="s">
        <v>114</v>
      </c>
      <c r="C16" s="97" t="s">
        <v>127</v>
      </c>
      <c r="D16" s="98">
        <f>4300*6780</f>
        <v>29154000</v>
      </c>
      <c r="E16" s="103"/>
      <c r="F16" s="103">
        <v>2038200</v>
      </c>
      <c r="G16" s="103"/>
      <c r="H16" s="104">
        <f>E16+F16+G16</f>
        <v>2038200</v>
      </c>
      <c r="I16" s="105"/>
    </row>
    <row r="17" spans="1:9" s="119" customFormat="1" ht="28.5" customHeight="1" x14ac:dyDescent="0.15">
      <c r="A17" s="101" t="s">
        <v>104</v>
      </c>
      <c r="B17" s="106" t="s">
        <v>115</v>
      </c>
      <c r="C17" s="97" t="s">
        <v>128</v>
      </c>
      <c r="D17" s="98">
        <v>276565750</v>
      </c>
      <c r="E17" s="103"/>
      <c r="F17" s="103">
        <v>22229530</v>
      </c>
      <c r="G17" s="103"/>
      <c r="H17" s="104">
        <f t="shared" ref="H17:H19" si="1">E17+F17+G17</f>
        <v>22229530</v>
      </c>
      <c r="I17" s="105"/>
    </row>
    <row r="18" spans="1:9" s="119" customFormat="1" ht="28.5" customHeight="1" x14ac:dyDescent="0.15">
      <c r="A18" s="101" t="s">
        <v>104</v>
      </c>
      <c r="B18" s="102" t="s">
        <v>116</v>
      </c>
      <c r="C18" s="97" t="s">
        <v>129</v>
      </c>
      <c r="D18" s="98">
        <f>48000*226</f>
        <v>10848000</v>
      </c>
      <c r="E18" s="103"/>
      <c r="F18" s="103">
        <v>768000</v>
      </c>
      <c r="G18" s="103"/>
      <c r="H18" s="104">
        <f t="shared" si="1"/>
        <v>768000</v>
      </c>
      <c r="I18" s="105"/>
    </row>
    <row r="19" spans="1:9" s="119" customFormat="1" ht="28.5" customHeight="1" x14ac:dyDescent="0.15">
      <c r="A19" s="101" t="s">
        <v>104</v>
      </c>
      <c r="B19" s="102" t="s">
        <v>117</v>
      </c>
      <c r="C19" s="97" t="s">
        <v>130</v>
      </c>
      <c r="D19" s="98">
        <f>135000*2*12</f>
        <v>3240000</v>
      </c>
      <c r="E19" s="103"/>
      <c r="F19" s="103">
        <v>270000</v>
      </c>
      <c r="G19" s="103"/>
      <c r="H19" s="104">
        <f t="shared" si="1"/>
        <v>270000</v>
      </c>
      <c r="I19" s="105"/>
    </row>
    <row r="20" spans="1:9" s="119" customFormat="1" ht="28.5" customHeight="1" thickBot="1" x14ac:dyDescent="0.2">
      <c r="A20" s="107" t="s">
        <v>104</v>
      </c>
      <c r="B20" s="108" t="s">
        <v>118</v>
      </c>
      <c r="C20" s="99" t="s">
        <v>131</v>
      </c>
      <c r="D20" s="100">
        <v>1140000</v>
      </c>
      <c r="E20" s="109"/>
      <c r="F20" s="109">
        <v>190000</v>
      </c>
      <c r="G20" s="109"/>
      <c r="H20" s="110">
        <f t="shared" ref="H20" si="2">E20+F20+G20</f>
        <v>190000</v>
      </c>
      <c r="I20" s="111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25" workbookViewId="0">
      <selection activeCell="D43" sqref="D4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80" t="s">
        <v>21</v>
      </c>
      <c r="B1" s="180"/>
      <c r="C1" s="180"/>
      <c r="D1" s="180"/>
      <c r="E1" s="180"/>
    </row>
    <row r="2" spans="1:5" ht="26.25" thickBot="1" x14ac:dyDescent="0.2">
      <c r="A2" s="132"/>
      <c r="B2" s="132"/>
      <c r="C2" s="131"/>
      <c r="D2" s="131"/>
      <c r="E2" s="133" t="s">
        <v>53</v>
      </c>
    </row>
    <row r="3" spans="1:5" ht="18.75" customHeight="1" x14ac:dyDescent="0.15">
      <c r="A3" s="190" t="s">
        <v>54</v>
      </c>
      <c r="B3" s="169" t="s">
        <v>55</v>
      </c>
      <c r="C3" s="191" t="s">
        <v>198</v>
      </c>
      <c r="D3" s="192"/>
      <c r="E3" s="193"/>
    </row>
    <row r="4" spans="1:5" ht="18.75" customHeight="1" x14ac:dyDescent="0.15">
      <c r="A4" s="184"/>
      <c r="B4" s="18" t="s">
        <v>56</v>
      </c>
      <c r="C4" s="31">
        <v>330000</v>
      </c>
      <c r="D4" s="25" t="s">
        <v>57</v>
      </c>
      <c r="E4" s="170">
        <v>330000</v>
      </c>
    </row>
    <row r="5" spans="1:5" ht="18.75" customHeight="1" x14ac:dyDescent="0.15">
      <c r="A5" s="184"/>
      <c r="B5" s="18" t="s">
        <v>58</v>
      </c>
      <c r="C5" s="26">
        <f>E4/C4*100%</f>
        <v>1</v>
      </c>
      <c r="D5" s="25" t="s">
        <v>33</v>
      </c>
      <c r="E5" s="170">
        <v>330000</v>
      </c>
    </row>
    <row r="6" spans="1:5" ht="18.75" customHeight="1" x14ac:dyDescent="0.15">
      <c r="A6" s="184"/>
      <c r="B6" s="18" t="s">
        <v>32</v>
      </c>
      <c r="C6" s="27" t="s">
        <v>208</v>
      </c>
      <c r="D6" s="25" t="s">
        <v>86</v>
      </c>
      <c r="E6" s="171" t="s">
        <v>205</v>
      </c>
    </row>
    <row r="7" spans="1:5" ht="18.75" customHeight="1" x14ac:dyDescent="0.15">
      <c r="A7" s="184"/>
      <c r="B7" s="18" t="s">
        <v>59</v>
      </c>
      <c r="C7" s="28" t="s">
        <v>107</v>
      </c>
      <c r="D7" s="25" t="s">
        <v>60</v>
      </c>
      <c r="E7" s="171" t="s">
        <v>182</v>
      </c>
    </row>
    <row r="8" spans="1:5" ht="18.75" customHeight="1" x14ac:dyDescent="0.15">
      <c r="A8" s="184"/>
      <c r="B8" s="18" t="s">
        <v>61</v>
      </c>
      <c r="C8" s="28" t="s">
        <v>78</v>
      </c>
      <c r="D8" s="25" t="s">
        <v>35</v>
      </c>
      <c r="E8" s="172" t="s">
        <v>206</v>
      </c>
    </row>
    <row r="9" spans="1:5" ht="18.75" customHeight="1" thickBot="1" x14ac:dyDescent="0.2">
      <c r="A9" s="185"/>
      <c r="B9" s="19" t="s">
        <v>62</v>
      </c>
      <c r="C9" s="29" t="s">
        <v>108</v>
      </c>
      <c r="D9" s="30" t="s">
        <v>63</v>
      </c>
      <c r="E9" s="173" t="s">
        <v>207</v>
      </c>
    </row>
    <row r="10" spans="1:5" ht="18.75" customHeight="1" thickTop="1" x14ac:dyDescent="0.15">
      <c r="A10" s="183" t="s">
        <v>54</v>
      </c>
      <c r="B10" s="17" t="s">
        <v>55</v>
      </c>
      <c r="C10" s="186" t="s">
        <v>199</v>
      </c>
      <c r="D10" s="187"/>
      <c r="E10" s="188"/>
    </row>
    <row r="11" spans="1:5" ht="18.75" customHeight="1" x14ac:dyDescent="0.15">
      <c r="A11" s="184"/>
      <c r="B11" s="18" t="s">
        <v>56</v>
      </c>
      <c r="C11" s="31">
        <v>1250000</v>
      </c>
      <c r="D11" s="25" t="s">
        <v>57</v>
      </c>
      <c r="E11" s="170">
        <v>1200000</v>
      </c>
    </row>
    <row r="12" spans="1:5" ht="18.75" customHeight="1" x14ac:dyDescent="0.15">
      <c r="A12" s="184"/>
      <c r="B12" s="18" t="s">
        <v>58</v>
      </c>
      <c r="C12" s="26">
        <f>E11/C11*100%</f>
        <v>0.96</v>
      </c>
      <c r="D12" s="25" t="s">
        <v>33</v>
      </c>
      <c r="E12" s="170">
        <v>1200000</v>
      </c>
    </row>
    <row r="13" spans="1:5" ht="18.75" customHeight="1" x14ac:dyDescent="0.15">
      <c r="A13" s="184"/>
      <c r="B13" s="18" t="s">
        <v>32</v>
      </c>
      <c r="C13" s="27" t="s">
        <v>209</v>
      </c>
      <c r="D13" s="25" t="s">
        <v>86</v>
      </c>
      <c r="E13" s="171" t="s">
        <v>210</v>
      </c>
    </row>
    <row r="14" spans="1:5" ht="18.75" customHeight="1" x14ac:dyDescent="0.15">
      <c r="A14" s="184"/>
      <c r="B14" s="18" t="s">
        <v>59</v>
      </c>
      <c r="C14" s="28" t="s">
        <v>107</v>
      </c>
      <c r="D14" s="25" t="s">
        <v>60</v>
      </c>
      <c r="E14" s="171" t="s">
        <v>187</v>
      </c>
    </row>
    <row r="15" spans="1:5" ht="18.75" customHeight="1" x14ac:dyDescent="0.15">
      <c r="A15" s="184"/>
      <c r="B15" s="18" t="s">
        <v>61</v>
      </c>
      <c r="C15" s="28" t="s">
        <v>78</v>
      </c>
      <c r="D15" s="25" t="s">
        <v>35</v>
      </c>
      <c r="E15" s="172" t="s">
        <v>211</v>
      </c>
    </row>
    <row r="16" spans="1:5" ht="18.75" customHeight="1" thickBot="1" x14ac:dyDescent="0.2">
      <c r="A16" s="185"/>
      <c r="B16" s="19" t="s">
        <v>62</v>
      </c>
      <c r="C16" s="29" t="s">
        <v>108</v>
      </c>
      <c r="D16" s="30" t="s">
        <v>63</v>
      </c>
      <c r="E16" s="173" t="s">
        <v>212</v>
      </c>
    </row>
    <row r="17" spans="1:5" ht="18.75" customHeight="1" thickTop="1" x14ac:dyDescent="0.15">
      <c r="A17" s="183" t="s">
        <v>54</v>
      </c>
      <c r="B17" s="17" t="s">
        <v>55</v>
      </c>
      <c r="C17" s="186" t="s">
        <v>200</v>
      </c>
      <c r="D17" s="187"/>
      <c r="E17" s="188"/>
    </row>
    <row r="18" spans="1:5" ht="18.75" customHeight="1" x14ac:dyDescent="0.15">
      <c r="A18" s="184"/>
      <c r="B18" s="18" t="s">
        <v>56</v>
      </c>
      <c r="C18" s="31">
        <v>400000</v>
      </c>
      <c r="D18" s="25" t="s">
        <v>57</v>
      </c>
      <c r="E18" s="170">
        <v>330000</v>
      </c>
    </row>
    <row r="19" spans="1:5" ht="18.75" customHeight="1" x14ac:dyDescent="0.15">
      <c r="A19" s="184"/>
      <c r="B19" s="18" t="s">
        <v>58</v>
      </c>
      <c r="C19" s="26">
        <f>E18/C18*100%</f>
        <v>0.82499999999999996</v>
      </c>
      <c r="D19" s="25" t="s">
        <v>33</v>
      </c>
      <c r="E19" s="170">
        <v>330000</v>
      </c>
    </row>
    <row r="20" spans="1:5" ht="18.75" customHeight="1" x14ac:dyDescent="0.15">
      <c r="A20" s="184"/>
      <c r="B20" s="18" t="s">
        <v>32</v>
      </c>
      <c r="C20" s="27" t="s">
        <v>213</v>
      </c>
      <c r="D20" s="25" t="s">
        <v>86</v>
      </c>
      <c r="E20" s="171" t="s">
        <v>184</v>
      </c>
    </row>
    <row r="21" spans="1:5" ht="18.75" customHeight="1" x14ac:dyDescent="0.15">
      <c r="A21" s="184"/>
      <c r="B21" s="18" t="s">
        <v>59</v>
      </c>
      <c r="C21" s="28" t="s">
        <v>107</v>
      </c>
      <c r="D21" s="25" t="s">
        <v>60</v>
      </c>
      <c r="E21" s="171" t="s">
        <v>184</v>
      </c>
    </row>
    <row r="22" spans="1:5" ht="18.75" customHeight="1" x14ac:dyDescent="0.15">
      <c r="A22" s="184"/>
      <c r="B22" s="18" t="s">
        <v>61</v>
      </c>
      <c r="C22" s="28" t="s">
        <v>78</v>
      </c>
      <c r="D22" s="25" t="s">
        <v>35</v>
      </c>
      <c r="E22" s="172" t="s">
        <v>211</v>
      </c>
    </row>
    <row r="23" spans="1:5" ht="18.75" customHeight="1" thickBot="1" x14ac:dyDescent="0.2">
      <c r="A23" s="185"/>
      <c r="B23" s="19" t="s">
        <v>62</v>
      </c>
      <c r="C23" s="29" t="s">
        <v>108</v>
      </c>
      <c r="D23" s="30" t="s">
        <v>63</v>
      </c>
      <c r="E23" s="173" t="s">
        <v>212</v>
      </c>
    </row>
    <row r="24" spans="1:5" ht="18.75" customHeight="1" thickTop="1" x14ac:dyDescent="0.15">
      <c r="A24" s="183" t="s">
        <v>54</v>
      </c>
      <c r="B24" s="17" t="s">
        <v>55</v>
      </c>
      <c r="C24" s="186" t="s">
        <v>201</v>
      </c>
      <c r="D24" s="187"/>
      <c r="E24" s="188"/>
    </row>
    <row r="25" spans="1:5" ht="18.75" customHeight="1" x14ac:dyDescent="0.15">
      <c r="A25" s="184"/>
      <c r="B25" s="18" t="s">
        <v>56</v>
      </c>
      <c r="C25" s="31">
        <v>350000</v>
      </c>
      <c r="D25" s="25" t="s">
        <v>57</v>
      </c>
      <c r="E25" s="170">
        <v>330000</v>
      </c>
    </row>
    <row r="26" spans="1:5" ht="18.75" customHeight="1" x14ac:dyDescent="0.15">
      <c r="A26" s="184"/>
      <c r="B26" s="18" t="s">
        <v>58</v>
      </c>
      <c r="C26" s="26">
        <f>E25/C25*100%</f>
        <v>0.94285714285714284</v>
      </c>
      <c r="D26" s="25" t="s">
        <v>33</v>
      </c>
      <c r="E26" s="170">
        <v>330000</v>
      </c>
    </row>
    <row r="27" spans="1:5" ht="18.75" customHeight="1" x14ac:dyDescent="0.15">
      <c r="A27" s="184"/>
      <c r="B27" s="18" t="s">
        <v>32</v>
      </c>
      <c r="C27" s="27" t="s">
        <v>214</v>
      </c>
      <c r="D27" s="25" t="s">
        <v>86</v>
      </c>
      <c r="E27" s="171" t="s">
        <v>215</v>
      </c>
    </row>
    <row r="28" spans="1:5" ht="18.75" customHeight="1" x14ac:dyDescent="0.15">
      <c r="A28" s="184"/>
      <c r="B28" s="18" t="s">
        <v>59</v>
      </c>
      <c r="C28" s="28" t="s">
        <v>107</v>
      </c>
      <c r="D28" s="25" t="s">
        <v>60</v>
      </c>
      <c r="E28" s="171" t="s">
        <v>215</v>
      </c>
    </row>
    <row r="29" spans="1:5" ht="18.75" customHeight="1" x14ac:dyDescent="0.15">
      <c r="A29" s="184"/>
      <c r="B29" s="18" t="s">
        <v>61</v>
      </c>
      <c r="C29" s="28" t="s">
        <v>78</v>
      </c>
      <c r="D29" s="25" t="s">
        <v>35</v>
      </c>
      <c r="E29" s="172" t="s">
        <v>211</v>
      </c>
    </row>
    <row r="30" spans="1:5" ht="18.75" customHeight="1" thickBot="1" x14ac:dyDescent="0.2">
      <c r="A30" s="185"/>
      <c r="B30" s="19" t="s">
        <v>62</v>
      </c>
      <c r="C30" s="29" t="s">
        <v>108</v>
      </c>
      <c r="D30" s="30" t="s">
        <v>63</v>
      </c>
      <c r="E30" s="173" t="s">
        <v>212</v>
      </c>
    </row>
    <row r="31" spans="1:5" ht="18.75" customHeight="1" thickTop="1" x14ac:dyDescent="0.15">
      <c r="A31" s="183" t="s">
        <v>54</v>
      </c>
      <c r="B31" s="17" t="s">
        <v>55</v>
      </c>
      <c r="C31" s="186" t="s">
        <v>202</v>
      </c>
      <c r="D31" s="187"/>
      <c r="E31" s="188"/>
    </row>
    <row r="32" spans="1:5" ht="18.75" customHeight="1" x14ac:dyDescent="0.15">
      <c r="A32" s="184"/>
      <c r="B32" s="18" t="s">
        <v>56</v>
      </c>
      <c r="C32" s="31">
        <v>1100000</v>
      </c>
      <c r="D32" s="25" t="s">
        <v>57</v>
      </c>
      <c r="E32" s="170">
        <v>950000</v>
      </c>
    </row>
    <row r="33" spans="1:5" ht="18.75" customHeight="1" x14ac:dyDescent="0.15">
      <c r="A33" s="184"/>
      <c r="B33" s="18" t="s">
        <v>58</v>
      </c>
      <c r="C33" s="26">
        <f>E32/C32*100%</f>
        <v>0.86363636363636365</v>
      </c>
      <c r="D33" s="25" t="s">
        <v>33</v>
      </c>
      <c r="E33" s="170">
        <v>950000</v>
      </c>
    </row>
    <row r="34" spans="1:5" ht="18.75" customHeight="1" x14ac:dyDescent="0.15">
      <c r="A34" s="184"/>
      <c r="B34" s="18" t="s">
        <v>32</v>
      </c>
      <c r="C34" s="27" t="s">
        <v>216</v>
      </c>
      <c r="D34" s="25" t="s">
        <v>86</v>
      </c>
      <c r="E34" s="171" t="s">
        <v>217</v>
      </c>
    </row>
    <row r="35" spans="1:5" ht="18.75" customHeight="1" x14ac:dyDescent="0.15">
      <c r="A35" s="184"/>
      <c r="B35" s="18" t="s">
        <v>59</v>
      </c>
      <c r="C35" s="28" t="s">
        <v>107</v>
      </c>
      <c r="D35" s="25" t="s">
        <v>60</v>
      </c>
      <c r="E35" s="171" t="s">
        <v>186</v>
      </c>
    </row>
    <row r="36" spans="1:5" ht="18.75" customHeight="1" x14ac:dyDescent="0.15">
      <c r="A36" s="184"/>
      <c r="B36" s="18" t="s">
        <v>61</v>
      </c>
      <c r="C36" s="28" t="s">
        <v>78</v>
      </c>
      <c r="D36" s="25" t="s">
        <v>35</v>
      </c>
      <c r="E36" s="172" t="s">
        <v>206</v>
      </c>
    </row>
    <row r="37" spans="1:5" ht="18.75" customHeight="1" thickBot="1" x14ac:dyDescent="0.2">
      <c r="A37" s="185"/>
      <c r="B37" s="19" t="s">
        <v>62</v>
      </c>
      <c r="C37" s="29" t="s">
        <v>108</v>
      </c>
      <c r="D37" s="30" t="s">
        <v>63</v>
      </c>
      <c r="E37" s="173" t="s">
        <v>207</v>
      </c>
    </row>
    <row r="38" spans="1:5" ht="18.75" customHeight="1" thickTop="1" x14ac:dyDescent="0.15">
      <c r="A38" s="183" t="s">
        <v>54</v>
      </c>
      <c r="B38" s="17" t="s">
        <v>55</v>
      </c>
      <c r="C38" s="186" t="s">
        <v>203</v>
      </c>
      <c r="D38" s="187"/>
      <c r="E38" s="188"/>
    </row>
    <row r="39" spans="1:5" ht="18.75" customHeight="1" x14ac:dyDescent="0.15">
      <c r="A39" s="184"/>
      <c r="B39" s="18" t="s">
        <v>56</v>
      </c>
      <c r="C39" s="31">
        <v>3300000</v>
      </c>
      <c r="D39" s="25" t="s">
        <v>57</v>
      </c>
      <c r="E39" s="170">
        <v>3076000</v>
      </c>
    </row>
    <row r="40" spans="1:5" ht="18.75" customHeight="1" x14ac:dyDescent="0.15">
      <c r="A40" s="184"/>
      <c r="B40" s="18" t="s">
        <v>58</v>
      </c>
      <c r="C40" s="26">
        <f>E39/C39*100%</f>
        <v>0.93212121212121213</v>
      </c>
      <c r="D40" s="25" t="s">
        <v>33</v>
      </c>
      <c r="E40" s="170">
        <v>3076000</v>
      </c>
    </row>
    <row r="41" spans="1:5" ht="18.75" customHeight="1" x14ac:dyDescent="0.15">
      <c r="A41" s="184"/>
      <c r="B41" s="18" t="s">
        <v>32</v>
      </c>
      <c r="C41" s="27" t="s">
        <v>216</v>
      </c>
      <c r="D41" s="25" t="s">
        <v>86</v>
      </c>
      <c r="E41" s="171" t="s">
        <v>218</v>
      </c>
    </row>
    <row r="42" spans="1:5" ht="18.75" customHeight="1" x14ac:dyDescent="0.15">
      <c r="A42" s="184"/>
      <c r="B42" s="18" t="s">
        <v>59</v>
      </c>
      <c r="C42" s="28" t="s">
        <v>107</v>
      </c>
      <c r="D42" s="25" t="s">
        <v>60</v>
      </c>
      <c r="E42" s="171" t="s">
        <v>186</v>
      </c>
    </row>
    <row r="43" spans="1:5" ht="18.75" customHeight="1" x14ac:dyDescent="0.15">
      <c r="A43" s="184"/>
      <c r="B43" s="18" t="s">
        <v>61</v>
      </c>
      <c r="C43" s="28" t="s">
        <v>78</v>
      </c>
      <c r="D43" s="25" t="s">
        <v>35</v>
      </c>
      <c r="E43" s="172" t="s">
        <v>219</v>
      </c>
    </row>
    <row r="44" spans="1:5" ht="18.75" customHeight="1" thickBot="1" x14ac:dyDescent="0.2">
      <c r="A44" s="185"/>
      <c r="B44" s="19" t="s">
        <v>62</v>
      </c>
      <c r="C44" s="29" t="s">
        <v>108</v>
      </c>
      <c r="D44" s="30" t="s">
        <v>63</v>
      </c>
      <c r="E44" s="173" t="s">
        <v>220</v>
      </c>
    </row>
    <row r="45" spans="1:5" ht="18.75" customHeight="1" thickTop="1" x14ac:dyDescent="0.15">
      <c r="A45" s="183" t="s">
        <v>54</v>
      </c>
      <c r="B45" s="17" t="s">
        <v>55</v>
      </c>
      <c r="C45" s="186" t="s">
        <v>204</v>
      </c>
      <c r="D45" s="187"/>
      <c r="E45" s="188"/>
    </row>
    <row r="46" spans="1:5" ht="18.75" customHeight="1" x14ac:dyDescent="0.15">
      <c r="A46" s="184"/>
      <c r="B46" s="18" t="s">
        <v>56</v>
      </c>
      <c r="C46" s="31">
        <v>1300000</v>
      </c>
      <c r="D46" s="25" t="s">
        <v>57</v>
      </c>
      <c r="E46" s="170">
        <v>1200000</v>
      </c>
    </row>
    <row r="47" spans="1:5" ht="18.75" customHeight="1" x14ac:dyDescent="0.15">
      <c r="A47" s="184"/>
      <c r="B47" s="18" t="s">
        <v>58</v>
      </c>
      <c r="C47" s="26">
        <f>E46/C46*100%</f>
        <v>0.92307692307692313</v>
      </c>
      <c r="D47" s="25" t="s">
        <v>33</v>
      </c>
      <c r="E47" s="170">
        <v>1200000</v>
      </c>
    </row>
    <row r="48" spans="1:5" ht="18.75" customHeight="1" x14ac:dyDescent="0.15">
      <c r="A48" s="184"/>
      <c r="B48" s="18" t="s">
        <v>32</v>
      </c>
      <c r="C48" s="27" t="s">
        <v>221</v>
      </c>
      <c r="D48" s="25" t="s">
        <v>86</v>
      </c>
      <c r="E48" s="171" t="s">
        <v>189</v>
      </c>
    </row>
    <row r="49" spans="1:5" ht="18.75" customHeight="1" x14ac:dyDescent="0.15">
      <c r="A49" s="184"/>
      <c r="B49" s="18" t="s">
        <v>59</v>
      </c>
      <c r="C49" s="28" t="s">
        <v>107</v>
      </c>
      <c r="D49" s="25" t="s">
        <v>60</v>
      </c>
      <c r="E49" s="171" t="s">
        <v>222</v>
      </c>
    </row>
    <row r="50" spans="1:5" ht="18.75" customHeight="1" x14ac:dyDescent="0.15">
      <c r="A50" s="184"/>
      <c r="B50" s="18" t="s">
        <v>61</v>
      </c>
      <c r="C50" s="28" t="s">
        <v>78</v>
      </c>
      <c r="D50" s="25" t="s">
        <v>35</v>
      </c>
      <c r="E50" s="172" t="s">
        <v>223</v>
      </c>
    </row>
    <row r="51" spans="1:5" ht="18.75" customHeight="1" thickBot="1" x14ac:dyDescent="0.2">
      <c r="A51" s="189"/>
      <c r="B51" s="174" t="s">
        <v>62</v>
      </c>
      <c r="C51" s="175" t="s">
        <v>108</v>
      </c>
      <c r="D51" s="176" t="s">
        <v>63</v>
      </c>
      <c r="E51" s="177" t="s">
        <v>224</v>
      </c>
    </row>
  </sheetData>
  <mergeCells count="15">
    <mergeCell ref="A17:A23"/>
    <mergeCell ref="C17:E17"/>
    <mergeCell ref="A24:A30"/>
    <mergeCell ref="C24:E24"/>
    <mergeCell ref="A1:E1"/>
    <mergeCell ref="A10:A16"/>
    <mergeCell ref="C10:E10"/>
    <mergeCell ref="A3:A9"/>
    <mergeCell ref="C3:E3"/>
    <mergeCell ref="A31:A37"/>
    <mergeCell ref="C31:E31"/>
    <mergeCell ref="A38:A44"/>
    <mergeCell ref="C38:E38"/>
    <mergeCell ref="A45:A51"/>
    <mergeCell ref="C45:E45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85" zoomScaleNormal="85" workbookViewId="0">
      <selection activeCell="B3" sqref="B3:F3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80" t="s">
        <v>22</v>
      </c>
      <c r="B1" s="180"/>
      <c r="C1" s="180"/>
      <c r="D1" s="180"/>
      <c r="E1" s="180"/>
      <c r="F1" s="180"/>
    </row>
    <row r="2" spans="1:6" ht="26.25" thickBot="1" x14ac:dyDescent="0.2">
      <c r="A2" s="3"/>
      <c r="B2" s="4"/>
      <c r="C2" s="5"/>
      <c r="D2" s="5"/>
      <c r="E2" s="1"/>
      <c r="F2" s="34" t="s">
        <v>52</v>
      </c>
    </row>
    <row r="3" spans="1:6" ht="22.5" customHeight="1" thickTop="1" x14ac:dyDescent="0.15">
      <c r="A3" s="10" t="s">
        <v>31</v>
      </c>
      <c r="B3" s="194" t="s">
        <v>225</v>
      </c>
      <c r="C3" s="194"/>
      <c r="D3" s="194"/>
      <c r="E3" s="194"/>
      <c r="F3" s="195"/>
    </row>
    <row r="4" spans="1:6" ht="18.75" customHeight="1" x14ac:dyDescent="0.15">
      <c r="A4" s="198" t="s">
        <v>39</v>
      </c>
      <c r="B4" s="199" t="s">
        <v>32</v>
      </c>
      <c r="C4" s="205" t="s">
        <v>95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98"/>
      <c r="B5" s="199"/>
      <c r="C5" s="206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98"/>
      <c r="B6" s="207" t="s">
        <v>226</v>
      </c>
      <c r="C6" s="208" t="s">
        <v>227</v>
      </c>
      <c r="D6" s="210">
        <v>330000</v>
      </c>
      <c r="E6" s="210">
        <v>330000</v>
      </c>
      <c r="F6" s="211">
        <f>E6/D6*100%</f>
        <v>1</v>
      </c>
    </row>
    <row r="7" spans="1:6" ht="18.75" customHeight="1" x14ac:dyDescent="0.15">
      <c r="A7" s="198"/>
      <c r="B7" s="207"/>
      <c r="C7" s="209"/>
      <c r="D7" s="210"/>
      <c r="E7" s="210"/>
      <c r="F7" s="211"/>
    </row>
    <row r="8" spans="1:6" ht="18.75" customHeight="1" x14ac:dyDescent="0.15">
      <c r="A8" s="198" t="s">
        <v>35</v>
      </c>
      <c r="B8" s="13" t="s">
        <v>36</v>
      </c>
      <c r="C8" s="13" t="s">
        <v>46</v>
      </c>
      <c r="D8" s="199" t="s">
        <v>37</v>
      </c>
      <c r="E8" s="199"/>
      <c r="F8" s="200"/>
    </row>
    <row r="9" spans="1:6" ht="18.75" customHeight="1" x14ac:dyDescent="0.15">
      <c r="A9" s="198"/>
      <c r="B9" s="68" t="s">
        <v>228</v>
      </c>
      <c r="C9" s="7" t="s">
        <v>256</v>
      </c>
      <c r="D9" s="201" t="s">
        <v>229</v>
      </c>
      <c r="E9" s="201"/>
      <c r="F9" s="202"/>
    </row>
    <row r="10" spans="1:6" ht="18.75" customHeight="1" x14ac:dyDescent="0.15">
      <c r="A10" s="11" t="s">
        <v>45</v>
      </c>
      <c r="B10" s="203" t="s">
        <v>67</v>
      </c>
      <c r="C10" s="203"/>
      <c r="D10" s="203"/>
      <c r="E10" s="203"/>
      <c r="F10" s="204"/>
    </row>
    <row r="11" spans="1:6" ht="18.75" customHeight="1" x14ac:dyDescent="0.15">
      <c r="A11" s="11" t="s">
        <v>43</v>
      </c>
      <c r="B11" s="203" t="s">
        <v>230</v>
      </c>
      <c r="C11" s="203"/>
      <c r="D11" s="203"/>
      <c r="E11" s="203"/>
      <c r="F11" s="204"/>
    </row>
    <row r="12" spans="1:6" ht="18.75" customHeight="1" thickBot="1" x14ac:dyDescent="0.2">
      <c r="A12" s="12" t="s">
        <v>38</v>
      </c>
      <c r="B12" s="196"/>
      <c r="C12" s="196"/>
      <c r="D12" s="196"/>
      <c r="E12" s="196"/>
      <c r="F12" s="197"/>
    </row>
    <row r="13" spans="1:6" ht="22.5" customHeight="1" thickTop="1" x14ac:dyDescent="0.15">
      <c r="A13" s="10" t="s">
        <v>31</v>
      </c>
      <c r="B13" s="194" t="s">
        <v>231</v>
      </c>
      <c r="C13" s="194"/>
      <c r="D13" s="194"/>
      <c r="E13" s="194"/>
      <c r="F13" s="195"/>
    </row>
    <row r="14" spans="1:6" ht="18.75" customHeight="1" x14ac:dyDescent="0.15">
      <c r="A14" s="198" t="s">
        <v>39</v>
      </c>
      <c r="B14" s="199" t="s">
        <v>32</v>
      </c>
      <c r="C14" s="205" t="s">
        <v>86</v>
      </c>
      <c r="D14" s="135" t="s">
        <v>40</v>
      </c>
      <c r="E14" s="135" t="s">
        <v>33</v>
      </c>
      <c r="F14" s="136" t="s">
        <v>44</v>
      </c>
    </row>
    <row r="15" spans="1:6" ht="18.75" customHeight="1" x14ac:dyDescent="0.15">
      <c r="A15" s="198"/>
      <c r="B15" s="199"/>
      <c r="C15" s="206"/>
      <c r="D15" s="15" t="s">
        <v>41</v>
      </c>
      <c r="E15" s="15" t="s">
        <v>34</v>
      </c>
      <c r="F15" s="16" t="s">
        <v>42</v>
      </c>
    </row>
    <row r="16" spans="1:6" ht="18.75" customHeight="1" x14ac:dyDescent="0.15">
      <c r="A16" s="198"/>
      <c r="B16" s="207" t="s">
        <v>232</v>
      </c>
      <c r="C16" s="208" t="s">
        <v>233</v>
      </c>
      <c r="D16" s="210">
        <v>1250000</v>
      </c>
      <c r="E16" s="210">
        <v>1200000</v>
      </c>
      <c r="F16" s="211">
        <f>E16/D16*100%</f>
        <v>0.96</v>
      </c>
    </row>
    <row r="17" spans="1:6" ht="18.75" customHeight="1" x14ac:dyDescent="0.15">
      <c r="A17" s="198"/>
      <c r="B17" s="207"/>
      <c r="C17" s="209"/>
      <c r="D17" s="210"/>
      <c r="E17" s="210"/>
      <c r="F17" s="211"/>
    </row>
    <row r="18" spans="1:6" ht="18.75" customHeight="1" x14ac:dyDescent="0.15">
      <c r="A18" s="198" t="s">
        <v>35</v>
      </c>
      <c r="B18" s="135" t="s">
        <v>36</v>
      </c>
      <c r="C18" s="135" t="s">
        <v>46</v>
      </c>
      <c r="D18" s="199" t="s">
        <v>37</v>
      </c>
      <c r="E18" s="199"/>
      <c r="F18" s="200"/>
    </row>
    <row r="19" spans="1:6" ht="18.75" customHeight="1" x14ac:dyDescent="0.15">
      <c r="A19" s="198"/>
      <c r="B19" s="68" t="s">
        <v>234</v>
      </c>
      <c r="C19" s="7" t="s">
        <v>257</v>
      </c>
      <c r="D19" s="201" t="s">
        <v>235</v>
      </c>
      <c r="E19" s="201"/>
      <c r="F19" s="202"/>
    </row>
    <row r="20" spans="1:6" ht="18.75" customHeight="1" x14ac:dyDescent="0.15">
      <c r="A20" s="134" t="s">
        <v>45</v>
      </c>
      <c r="B20" s="203" t="s">
        <v>67</v>
      </c>
      <c r="C20" s="203"/>
      <c r="D20" s="203"/>
      <c r="E20" s="203"/>
      <c r="F20" s="204"/>
    </row>
    <row r="21" spans="1:6" ht="18.75" customHeight="1" x14ac:dyDescent="0.15">
      <c r="A21" s="134" t="s">
        <v>43</v>
      </c>
      <c r="B21" s="203" t="s">
        <v>141</v>
      </c>
      <c r="C21" s="203"/>
      <c r="D21" s="203"/>
      <c r="E21" s="203"/>
      <c r="F21" s="204"/>
    </row>
    <row r="22" spans="1:6" ht="18.75" customHeight="1" thickBot="1" x14ac:dyDescent="0.2">
      <c r="A22" s="12" t="s">
        <v>38</v>
      </c>
      <c r="B22" s="196"/>
      <c r="C22" s="196"/>
      <c r="D22" s="196"/>
      <c r="E22" s="196"/>
      <c r="F22" s="197"/>
    </row>
    <row r="23" spans="1:6" ht="22.5" customHeight="1" thickTop="1" x14ac:dyDescent="0.15">
      <c r="A23" s="10" t="s">
        <v>31</v>
      </c>
      <c r="B23" s="194" t="s">
        <v>236</v>
      </c>
      <c r="C23" s="194"/>
      <c r="D23" s="194"/>
      <c r="E23" s="194"/>
      <c r="F23" s="195"/>
    </row>
    <row r="24" spans="1:6" ht="18.75" customHeight="1" x14ac:dyDescent="0.15">
      <c r="A24" s="198" t="s">
        <v>39</v>
      </c>
      <c r="B24" s="199" t="s">
        <v>32</v>
      </c>
      <c r="C24" s="205" t="s">
        <v>86</v>
      </c>
      <c r="D24" s="135" t="s">
        <v>40</v>
      </c>
      <c r="E24" s="135" t="s">
        <v>33</v>
      </c>
      <c r="F24" s="136" t="s">
        <v>44</v>
      </c>
    </row>
    <row r="25" spans="1:6" ht="18.75" customHeight="1" x14ac:dyDescent="0.15">
      <c r="A25" s="198"/>
      <c r="B25" s="199"/>
      <c r="C25" s="206"/>
      <c r="D25" s="15" t="s">
        <v>41</v>
      </c>
      <c r="E25" s="15" t="s">
        <v>34</v>
      </c>
      <c r="F25" s="16" t="s">
        <v>42</v>
      </c>
    </row>
    <row r="26" spans="1:6" ht="18.75" customHeight="1" x14ac:dyDescent="0.15">
      <c r="A26" s="198"/>
      <c r="B26" s="207" t="s">
        <v>241</v>
      </c>
      <c r="C26" s="208" t="s">
        <v>242</v>
      </c>
      <c r="D26" s="210">
        <v>400000</v>
      </c>
      <c r="E26" s="210">
        <v>330000</v>
      </c>
      <c r="F26" s="211">
        <f>E26/D26*100%</f>
        <v>0.82499999999999996</v>
      </c>
    </row>
    <row r="27" spans="1:6" ht="18.75" customHeight="1" x14ac:dyDescent="0.15">
      <c r="A27" s="198"/>
      <c r="B27" s="207"/>
      <c r="C27" s="209"/>
      <c r="D27" s="210"/>
      <c r="E27" s="210"/>
      <c r="F27" s="211"/>
    </row>
    <row r="28" spans="1:6" ht="18.75" customHeight="1" x14ac:dyDescent="0.15">
      <c r="A28" s="198" t="s">
        <v>35</v>
      </c>
      <c r="B28" s="135" t="s">
        <v>36</v>
      </c>
      <c r="C28" s="135" t="s">
        <v>46</v>
      </c>
      <c r="D28" s="199" t="s">
        <v>37</v>
      </c>
      <c r="E28" s="199"/>
      <c r="F28" s="200"/>
    </row>
    <row r="29" spans="1:6" ht="18.75" customHeight="1" x14ac:dyDescent="0.15">
      <c r="A29" s="198"/>
      <c r="B29" s="68" t="s">
        <v>234</v>
      </c>
      <c r="C29" s="7" t="s">
        <v>258</v>
      </c>
      <c r="D29" s="201" t="s">
        <v>243</v>
      </c>
      <c r="E29" s="201"/>
      <c r="F29" s="202"/>
    </row>
    <row r="30" spans="1:6" ht="18.75" customHeight="1" x14ac:dyDescent="0.15">
      <c r="A30" s="134" t="s">
        <v>45</v>
      </c>
      <c r="B30" s="203" t="s">
        <v>67</v>
      </c>
      <c r="C30" s="203"/>
      <c r="D30" s="203"/>
      <c r="E30" s="203"/>
      <c r="F30" s="204"/>
    </row>
    <row r="31" spans="1:6" ht="18.75" customHeight="1" x14ac:dyDescent="0.15">
      <c r="A31" s="134" t="s">
        <v>43</v>
      </c>
      <c r="B31" s="203" t="s">
        <v>141</v>
      </c>
      <c r="C31" s="203"/>
      <c r="D31" s="203"/>
      <c r="E31" s="203"/>
      <c r="F31" s="204"/>
    </row>
    <row r="32" spans="1:6" ht="18.75" customHeight="1" thickBot="1" x14ac:dyDescent="0.2">
      <c r="A32" s="12" t="s">
        <v>38</v>
      </c>
      <c r="B32" s="196"/>
      <c r="C32" s="196"/>
      <c r="D32" s="196"/>
      <c r="E32" s="196"/>
      <c r="F32" s="197"/>
    </row>
    <row r="33" spans="1:6" ht="22.5" customHeight="1" thickTop="1" x14ac:dyDescent="0.15">
      <c r="A33" s="10" t="s">
        <v>31</v>
      </c>
      <c r="B33" s="194" t="s">
        <v>237</v>
      </c>
      <c r="C33" s="194"/>
      <c r="D33" s="194"/>
      <c r="E33" s="194"/>
      <c r="F33" s="195"/>
    </row>
    <row r="34" spans="1:6" ht="18.75" customHeight="1" x14ac:dyDescent="0.15">
      <c r="A34" s="198" t="s">
        <v>39</v>
      </c>
      <c r="B34" s="199" t="s">
        <v>32</v>
      </c>
      <c r="C34" s="205" t="s">
        <v>86</v>
      </c>
      <c r="D34" s="135" t="s">
        <v>40</v>
      </c>
      <c r="E34" s="135" t="s">
        <v>33</v>
      </c>
      <c r="F34" s="136" t="s">
        <v>44</v>
      </c>
    </row>
    <row r="35" spans="1:6" ht="18.75" customHeight="1" x14ac:dyDescent="0.15">
      <c r="A35" s="198"/>
      <c r="B35" s="199"/>
      <c r="C35" s="206"/>
      <c r="D35" s="15" t="s">
        <v>41</v>
      </c>
      <c r="E35" s="15" t="s">
        <v>34</v>
      </c>
      <c r="F35" s="16" t="s">
        <v>42</v>
      </c>
    </row>
    <row r="36" spans="1:6" ht="18.75" customHeight="1" x14ac:dyDescent="0.15">
      <c r="A36" s="198"/>
      <c r="B36" s="207" t="s">
        <v>244</v>
      </c>
      <c r="C36" s="208" t="s">
        <v>245</v>
      </c>
      <c r="D36" s="210">
        <v>350000</v>
      </c>
      <c r="E36" s="210">
        <v>330000</v>
      </c>
      <c r="F36" s="211">
        <f>E36/D36*100%</f>
        <v>0.94285714285714284</v>
      </c>
    </row>
    <row r="37" spans="1:6" ht="18.75" customHeight="1" x14ac:dyDescent="0.15">
      <c r="A37" s="198"/>
      <c r="B37" s="207"/>
      <c r="C37" s="209"/>
      <c r="D37" s="210"/>
      <c r="E37" s="210"/>
      <c r="F37" s="211"/>
    </row>
    <row r="38" spans="1:6" ht="18.75" customHeight="1" x14ac:dyDescent="0.15">
      <c r="A38" s="198" t="s">
        <v>35</v>
      </c>
      <c r="B38" s="135" t="s">
        <v>36</v>
      </c>
      <c r="C38" s="135" t="s">
        <v>46</v>
      </c>
      <c r="D38" s="199" t="s">
        <v>37</v>
      </c>
      <c r="E38" s="199"/>
      <c r="F38" s="200"/>
    </row>
    <row r="39" spans="1:6" ht="18.75" customHeight="1" x14ac:dyDescent="0.15">
      <c r="A39" s="198"/>
      <c r="B39" s="68" t="s">
        <v>234</v>
      </c>
      <c r="C39" s="7" t="s">
        <v>258</v>
      </c>
      <c r="D39" s="201" t="s">
        <v>243</v>
      </c>
      <c r="E39" s="201"/>
      <c r="F39" s="202"/>
    </row>
    <row r="40" spans="1:6" ht="18.75" customHeight="1" x14ac:dyDescent="0.15">
      <c r="A40" s="134" t="s">
        <v>45</v>
      </c>
      <c r="B40" s="203" t="s">
        <v>67</v>
      </c>
      <c r="C40" s="203"/>
      <c r="D40" s="203"/>
      <c r="E40" s="203"/>
      <c r="F40" s="204"/>
    </row>
    <row r="41" spans="1:6" ht="18.75" customHeight="1" x14ac:dyDescent="0.15">
      <c r="A41" s="134" t="s">
        <v>43</v>
      </c>
      <c r="B41" s="203" t="s">
        <v>141</v>
      </c>
      <c r="C41" s="203"/>
      <c r="D41" s="203"/>
      <c r="E41" s="203"/>
      <c r="F41" s="204"/>
    </row>
    <row r="42" spans="1:6" ht="18.75" customHeight="1" thickBot="1" x14ac:dyDescent="0.2">
      <c r="A42" s="12" t="s">
        <v>38</v>
      </c>
      <c r="B42" s="196"/>
      <c r="C42" s="196"/>
      <c r="D42" s="196"/>
      <c r="E42" s="196"/>
      <c r="F42" s="197"/>
    </row>
    <row r="43" spans="1:6" ht="22.5" customHeight="1" thickTop="1" x14ac:dyDescent="0.15">
      <c r="A43" s="10" t="s">
        <v>31</v>
      </c>
      <c r="B43" s="194" t="s">
        <v>238</v>
      </c>
      <c r="C43" s="194"/>
      <c r="D43" s="194"/>
      <c r="E43" s="194"/>
      <c r="F43" s="195"/>
    </row>
    <row r="44" spans="1:6" ht="18.75" customHeight="1" x14ac:dyDescent="0.15">
      <c r="A44" s="198" t="s">
        <v>39</v>
      </c>
      <c r="B44" s="199" t="s">
        <v>32</v>
      </c>
      <c r="C44" s="205" t="s">
        <v>86</v>
      </c>
      <c r="D44" s="135" t="s">
        <v>40</v>
      </c>
      <c r="E44" s="135" t="s">
        <v>33</v>
      </c>
      <c r="F44" s="136" t="s">
        <v>44</v>
      </c>
    </row>
    <row r="45" spans="1:6" ht="18.75" customHeight="1" x14ac:dyDescent="0.15">
      <c r="A45" s="198"/>
      <c r="B45" s="199"/>
      <c r="C45" s="206"/>
      <c r="D45" s="15" t="s">
        <v>41</v>
      </c>
      <c r="E45" s="15" t="s">
        <v>34</v>
      </c>
      <c r="F45" s="16" t="s">
        <v>42</v>
      </c>
    </row>
    <row r="46" spans="1:6" ht="18.75" customHeight="1" x14ac:dyDescent="0.15">
      <c r="A46" s="198"/>
      <c r="B46" s="207" t="s">
        <v>246</v>
      </c>
      <c r="C46" s="208" t="s">
        <v>247</v>
      </c>
      <c r="D46" s="210">
        <v>1100000</v>
      </c>
      <c r="E46" s="210">
        <v>950000</v>
      </c>
      <c r="F46" s="211">
        <f>E46/D46*100%</f>
        <v>0.86363636363636365</v>
      </c>
    </row>
    <row r="47" spans="1:6" ht="18.75" customHeight="1" x14ac:dyDescent="0.15">
      <c r="A47" s="198"/>
      <c r="B47" s="207"/>
      <c r="C47" s="209"/>
      <c r="D47" s="210"/>
      <c r="E47" s="210"/>
      <c r="F47" s="211"/>
    </row>
    <row r="48" spans="1:6" ht="18.75" customHeight="1" x14ac:dyDescent="0.15">
      <c r="A48" s="198" t="s">
        <v>35</v>
      </c>
      <c r="B48" s="135" t="s">
        <v>36</v>
      </c>
      <c r="C48" s="135" t="s">
        <v>46</v>
      </c>
      <c r="D48" s="199" t="s">
        <v>37</v>
      </c>
      <c r="E48" s="199"/>
      <c r="F48" s="200"/>
    </row>
    <row r="49" spans="1:6" ht="18.75" customHeight="1" x14ac:dyDescent="0.15">
      <c r="A49" s="198"/>
      <c r="B49" s="68" t="s">
        <v>248</v>
      </c>
      <c r="C49" s="7" t="s">
        <v>259</v>
      </c>
      <c r="D49" s="201" t="s">
        <v>229</v>
      </c>
      <c r="E49" s="201"/>
      <c r="F49" s="202"/>
    </row>
    <row r="50" spans="1:6" ht="18.75" customHeight="1" x14ac:dyDescent="0.15">
      <c r="A50" s="134" t="s">
        <v>45</v>
      </c>
      <c r="B50" s="203" t="s">
        <v>67</v>
      </c>
      <c r="C50" s="203"/>
      <c r="D50" s="203"/>
      <c r="E50" s="203"/>
      <c r="F50" s="204"/>
    </row>
    <row r="51" spans="1:6" ht="18.75" customHeight="1" x14ac:dyDescent="0.15">
      <c r="A51" s="134" t="s">
        <v>43</v>
      </c>
      <c r="B51" s="203" t="s">
        <v>141</v>
      </c>
      <c r="C51" s="203"/>
      <c r="D51" s="203"/>
      <c r="E51" s="203"/>
      <c r="F51" s="204"/>
    </row>
    <row r="52" spans="1:6" ht="18.75" customHeight="1" thickBot="1" x14ac:dyDescent="0.2">
      <c r="A52" s="12" t="s">
        <v>38</v>
      </c>
      <c r="B52" s="196"/>
      <c r="C52" s="196"/>
      <c r="D52" s="196"/>
      <c r="E52" s="196"/>
      <c r="F52" s="197"/>
    </row>
    <row r="53" spans="1:6" ht="22.5" customHeight="1" thickTop="1" x14ac:dyDescent="0.15">
      <c r="A53" s="10" t="s">
        <v>31</v>
      </c>
      <c r="B53" s="194" t="s">
        <v>239</v>
      </c>
      <c r="C53" s="194"/>
      <c r="D53" s="194"/>
      <c r="E53" s="194"/>
      <c r="F53" s="195"/>
    </row>
    <row r="54" spans="1:6" ht="18.75" customHeight="1" x14ac:dyDescent="0.15">
      <c r="A54" s="198" t="s">
        <v>39</v>
      </c>
      <c r="B54" s="199" t="s">
        <v>32</v>
      </c>
      <c r="C54" s="205" t="s">
        <v>86</v>
      </c>
      <c r="D54" s="135" t="s">
        <v>40</v>
      </c>
      <c r="E54" s="135" t="s">
        <v>33</v>
      </c>
      <c r="F54" s="136" t="s">
        <v>44</v>
      </c>
    </row>
    <row r="55" spans="1:6" ht="18.75" customHeight="1" x14ac:dyDescent="0.15">
      <c r="A55" s="198"/>
      <c r="B55" s="199"/>
      <c r="C55" s="206"/>
      <c r="D55" s="15" t="s">
        <v>41</v>
      </c>
      <c r="E55" s="15" t="s">
        <v>34</v>
      </c>
      <c r="F55" s="16" t="s">
        <v>42</v>
      </c>
    </row>
    <row r="56" spans="1:6" ht="18.75" customHeight="1" x14ac:dyDescent="0.15">
      <c r="A56" s="198"/>
      <c r="B56" s="207" t="s">
        <v>246</v>
      </c>
      <c r="C56" s="208" t="s">
        <v>249</v>
      </c>
      <c r="D56" s="210">
        <v>3300000</v>
      </c>
      <c r="E56" s="210">
        <v>3076000</v>
      </c>
      <c r="F56" s="211">
        <f>E56/D56*100%</f>
        <v>0.93212121212121213</v>
      </c>
    </row>
    <row r="57" spans="1:6" ht="18.75" customHeight="1" x14ac:dyDescent="0.15">
      <c r="A57" s="198"/>
      <c r="B57" s="207"/>
      <c r="C57" s="209"/>
      <c r="D57" s="210"/>
      <c r="E57" s="210"/>
      <c r="F57" s="211"/>
    </row>
    <row r="58" spans="1:6" ht="18.75" customHeight="1" x14ac:dyDescent="0.15">
      <c r="A58" s="198" t="s">
        <v>35</v>
      </c>
      <c r="B58" s="135" t="s">
        <v>36</v>
      </c>
      <c r="C58" s="135" t="s">
        <v>46</v>
      </c>
      <c r="D58" s="199" t="s">
        <v>37</v>
      </c>
      <c r="E58" s="199"/>
      <c r="F58" s="200"/>
    </row>
    <row r="59" spans="1:6" ht="18.75" customHeight="1" x14ac:dyDescent="0.15">
      <c r="A59" s="198"/>
      <c r="B59" s="68" t="s">
        <v>250</v>
      </c>
      <c r="C59" s="7" t="s">
        <v>260</v>
      </c>
      <c r="D59" s="201" t="s">
        <v>251</v>
      </c>
      <c r="E59" s="201"/>
      <c r="F59" s="202"/>
    </row>
    <row r="60" spans="1:6" ht="18.75" customHeight="1" x14ac:dyDescent="0.15">
      <c r="A60" s="134" t="s">
        <v>45</v>
      </c>
      <c r="B60" s="203" t="s">
        <v>67</v>
      </c>
      <c r="C60" s="203"/>
      <c r="D60" s="203"/>
      <c r="E60" s="203"/>
      <c r="F60" s="204"/>
    </row>
    <row r="61" spans="1:6" ht="18.75" customHeight="1" x14ac:dyDescent="0.15">
      <c r="A61" s="134" t="s">
        <v>43</v>
      </c>
      <c r="B61" s="203" t="s">
        <v>141</v>
      </c>
      <c r="C61" s="203"/>
      <c r="D61" s="203"/>
      <c r="E61" s="203"/>
      <c r="F61" s="204"/>
    </row>
    <row r="62" spans="1:6" ht="18.75" customHeight="1" thickBot="1" x14ac:dyDescent="0.2">
      <c r="A62" s="12" t="s">
        <v>38</v>
      </c>
      <c r="B62" s="196"/>
      <c r="C62" s="196"/>
      <c r="D62" s="196"/>
      <c r="E62" s="196"/>
      <c r="F62" s="197"/>
    </row>
    <row r="63" spans="1:6" ht="22.5" customHeight="1" thickTop="1" x14ac:dyDescent="0.15">
      <c r="A63" s="10" t="s">
        <v>31</v>
      </c>
      <c r="B63" s="194" t="s">
        <v>240</v>
      </c>
      <c r="C63" s="194"/>
      <c r="D63" s="194"/>
      <c r="E63" s="194"/>
      <c r="F63" s="195"/>
    </row>
    <row r="64" spans="1:6" ht="18.75" customHeight="1" x14ac:dyDescent="0.15">
      <c r="A64" s="198" t="s">
        <v>39</v>
      </c>
      <c r="B64" s="199" t="s">
        <v>32</v>
      </c>
      <c r="C64" s="205" t="s">
        <v>86</v>
      </c>
      <c r="D64" s="135" t="s">
        <v>40</v>
      </c>
      <c r="E64" s="135" t="s">
        <v>33</v>
      </c>
      <c r="F64" s="136" t="s">
        <v>44</v>
      </c>
    </row>
    <row r="65" spans="1:6" ht="18.75" customHeight="1" x14ac:dyDescent="0.15">
      <c r="A65" s="198"/>
      <c r="B65" s="199"/>
      <c r="C65" s="206"/>
      <c r="D65" s="15" t="s">
        <v>41</v>
      </c>
      <c r="E65" s="15" t="s">
        <v>34</v>
      </c>
      <c r="F65" s="16" t="s">
        <v>42</v>
      </c>
    </row>
    <row r="66" spans="1:6" ht="18.75" customHeight="1" x14ac:dyDescent="0.15">
      <c r="A66" s="198"/>
      <c r="B66" s="207" t="s">
        <v>252</v>
      </c>
      <c r="C66" s="208" t="s">
        <v>253</v>
      </c>
      <c r="D66" s="210">
        <v>1300000</v>
      </c>
      <c r="E66" s="210">
        <v>1200000</v>
      </c>
      <c r="F66" s="211">
        <f>E66/D66*100%</f>
        <v>0.92307692307692313</v>
      </c>
    </row>
    <row r="67" spans="1:6" ht="18.75" customHeight="1" x14ac:dyDescent="0.15">
      <c r="A67" s="198"/>
      <c r="B67" s="207"/>
      <c r="C67" s="209"/>
      <c r="D67" s="210"/>
      <c r="E67" s="210"/>
      <c r="F67" s="211"/>
    </row>
    <row r="68" spans="1:6" ht="18.75" customHeight="1" x14ac:dyDescent="0.15">
      <c r="A68" s="198" t="s">
        <v>35</v>
      </c>
      <c r="B68" s="135" t="s">
        <v>36</v>
      </c>
      <c r="C68" s="135" t="s">
        <v>46</v>
      </c>
      <c r="D68" s="199" t="s">
        <v>37</v>
      </c>
      <c r="E68" s="199"/>
      <c r="F68" s="200"/>
    </row>
    <row r="69" spans="1:6" ht="18.75" customHeight="1" x14ac:dyDescent="0.15">
      <c r="A69" s="198"/>
      <c r="B69" s="68" t="s">
        <v>254</v>
      </c>
      <c r="C69" s="7" t="s">
        <v>261</v>
      </c>
      <c r="D69" s="201" t="s">
        <v>255</v>
      </c>
      <c r="E69" s="201"/>
      <c r="F69" s="202"/>
    </row>
    <row r="70" spans="1:6" ht="18.75" customHeight="1" x14ac:dyDescent="0.15">
      <c r="A70" s="134" t="s">
        <v>45</v>
      </c>
      <c r="B70" s="203" t="s">
        <v>67</v>
      </c>
      <c r="C70" s="203"/>
      <c r="D70" s="203"/>
      <c r="E70" s="203"/>
      <c r="F70" s="204"/>
    </row>
    <row r="71" spans="1:6" ht="18.75" customHeight="1" x14ac:dyDescent="0.15">
      <c r="A71" s="134" t="s">
        <v>43</v>
      </c>
      <c r="B71" s="203" t="s">
        <v>141</v>
      </c>
      <c r="C71" s="203"/>
      <c r="D71" s="203"/>
      <c r="E71" s="203"/>
      <c r="F71" s="204"/>
    </row>
    <row r="72" spans="1:6" ht="18.75" customHeight="1" thickBot="1" x14ac:dyDescent="0.2">
      <c r="A72" s="12" t="s">
        <v>38</v>
      </c>
      <c r="B72" s="196"/>
      <c r="C72" s="196"/>
      <c r="D72" s="196"/>
      <c r="E72" s="196"/>
      <c r="F72" s="197"/>
    </row>
    <row r="73" spans="1:6" ht="14.25" thickTop="1" x14ac:dyDescent="0.15"/>
  </sheetData>
  <mergeCells count="106"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12:F12"/>
    <mergeCell ref="D16:D17"/>
    <mergeCell ref="E16:E17"/>
    <mergeCell ref="A28:A29"/>
    <mergeCell ref="D28:F28"/>
    <mergeCell ref="D29:F29"/>
    <mergeCell ref="B22:F22"/>
    <mergeCell ref="A14:A17"/>
    <mergeCell ref="B14:B15"/>
    <mergeCell ref="C14:C15"/>
    <mergeCell ref="B16:B17"/>
    <mergeCell ref="C16:C17"/>
    <mergeCell ref="B13:F13"/>
    <mergeCell ref="F16:F17"/>
    <mergeCell ref="A18:A19"/>
    <mergeCell ref="D18:F18"/>
    <mergeCell ref="D19:F19"/>
    <mergeCell ref="B20:F20"/>
    <mergeCell ref="B21:F21"/>
    <mergeCell ref="B11:F1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46:D47"/>
    <mergeCell ref="E46:E47"/>
    <mergeCell ref="F46:F47"/>
    <mergeCell ref="A48:A49"/>
    <mergeCell ref="D48:F48"/>
    <mergeCell ref="D49:F49"/>
    <mergeCell ref="A44:A47"/>
    <mergeCell ref="B44:B45"/>
    <mergeCell ref="C44:C45"/>
    <mergeCell ref="B46:B47"/>
    <mergeCell ref="C46:C47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3:F43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0:F50"/>
    <mergeCell ref="B51:F5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2019-09-08T04:30:58Z</dcterms:modified>
</cp:coreProperties>
</file>