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G13" i="6" l="1"/>
  <c r="G14" i="6"/>
  <c r="F78" i="36" l="1"/>
  <c r="F69" i="36"/>
  <c r="F60" i="36"/>
  <c r="F51" i="36"/>
  <c r="F42" i="36"/>
  <c r="F33" i="36"/>
  <c r="F24" i="36"/>
  <c r="C61" i="23" l="1"/>
  <c r="C54" i="23"/>
  <c r="C47" i="23"/>
  <c r="C5" i="23"/>
  <c r="C40" i="23"/>
  <c r="C33" i="23"/>
  <c r="C26" i="23"/>
  <c r="G12" i="6"/>
  <c r="G16" i="6"/>
  <c r="G15" i="6"/>
  <c r="G11" i="6"/>
  <c r="G10" i="6"/>
  <c r="G9" i="6"/>
  <c r="G8" i="6"/>
  <c r="G7" i="6"/>
  <c r="G6" i="6"/>
  <c r="G5" i="6"/>
  <c r="G4" i="6"/>
  <c r="I4" i="6" l="1"/>
  <c r="F15" i="36" l="1"/>
  <c r="C19" i="23" l="1"/>
  <c r="I16" i="6"/>
  <c r="I15" i="6"/>
  <c r="I13" i="6"/>
  <c r="I12" i="6"/>
  <c r="I5" i="6"/>
  <c r="I6" i="6"/>
  <c r="I7" i="6"/>
  <c r="I8" i="6"/>
  <c r="I9" i="6"/>
  <c r="I10" i="6"/>
  <c r="I11" i="6"/>
  <c r="F6" i="36" l="1"/>
  <c r="C12" i="23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<sst xmlns="http://schemas.openxmlformats.org/spreadsheetml/2006/main" count="731" uniqueCount="347">
  <si>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</si>
  <si>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</si>
  <si>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</si>
  <si>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</si>
  <si>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</si>
  <si>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</si>
  <si>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</si>
  <si>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</si>
  <si>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</si>
  <si>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</si>
  <si>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</si>
  <si>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</si>
  <si>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</si>
  <si>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</si>
  <si>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</si>
  <si>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</si>
  <si>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</si>
  <si>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</si>
  <si>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</si>
  <si>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</si>
  <si>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</si>
  <si>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</si>
  <si>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</si>
  <si>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</si>
  <si>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</si>
  <si>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</si>
  <si>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</si>
  <si>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</si>
  <si>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</si>
  <si>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</si>
  <si>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</si>
  <si>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</si>
  <si>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</si>
  <si>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</si>
  <si>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</si>
  <si>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</si>
  <si>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</si>
  <si>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</si>
  <si>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</si>
  <si>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</si>
  <si>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</si>
  <si>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</si>
  <si>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</si>
  <si>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</si>
  <si>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</si>
  <si>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</si>
  <si>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</si>
  <si>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</si>
  <si>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</si>
  <si>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</si>
  <si>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</si>
  <si>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</si>
  <si>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</si>
  <si>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</si>
  <si>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</si>
  <si>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</si>
  <si>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</si>
  <si>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</si>
  <si>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</si>
  <si>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</si>
  <si>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</si>
  <si>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</si>
  <si>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</si>
  <si>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</si>
  <si>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</si>
  <si>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</si>
  <si>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</si>
  <si>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</si>
  <si>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</si>
  <si>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</si>
  <si>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</si>
  <si>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</si>
  <si>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</si>
  <si>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</si>
  <si>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</si>
  <si>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</si>
  <si>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</si>
  <si>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</si>
  <si>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</si>
  <si>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</si>
  <si>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</si>
  <si>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</si>
  <si>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</si>
  <si>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</si>
  <si>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</si>
  <si>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</si>
  <si>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</si>
  <si>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</si>
  <si>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</si>
  <si>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</si>
  <si>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</si>
  <si>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</si>
  <si>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</si>
  <si>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</si>
  <si>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</si>
  <si>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</si>
  <si>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</si>
  <si>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</si>
  <si>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</si>
  <si>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</si>
  <si>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</si>
  <si>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</si>
  <si>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</si>
  <si>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</si>
  <si>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</si>
  <si>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</si>
  <si>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</si>
  <si>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</si>
  <si>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</si>
  <si>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</si>
  <si>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</si>
  <si>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</si>
  <si>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</si>
  <si>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</si>
  <si>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</si>
  <si>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</si>
  <si>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</si>
  <si>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</si>
  <si>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</si>
  <si>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</si>
  <si>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</si>
  <si>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</si>
  <si>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</si>
  <si>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</si>
  <si>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</si>
  <si>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</si>
  <si>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</si>
  <si>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</si>
  <si>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</si>
  <si>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</si>
  <si>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</si>
  <si>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</si>
  <si>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</si>
  <si>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</si>
  <si>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</si>
  <si>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</si>
  <si>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</si>
  <si>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</si>
  <si>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</si>
  <si>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</si>
  <si>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</si>
  <si>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</si>
  <si>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</si>
  <si>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</si>
  <si>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</si>
  <si>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</si>
  <si>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</si>
  <si>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</si>
  <si>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</si>
  <si>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</si>
  <si>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</si>
  <si>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</si>
  <si>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</si>
  <si>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</si>
  <si>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</si>
  <si>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</si>
  <si>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</si>
  <si>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</si>
  <si>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</si>
  <si>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㈜서울구경</t>
  </si>
  <si>
    <t>소  재  지</t>
    <phoneticPr fontId="4" type="noConversion"/>
  </si>
  <si>
    <t>- 해당사항 없음 -</t>
    <phoneticPr fontId="4" type="noConversion"/>
  </si>
  <si>
    <t>수의계약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</si>
  <si>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</si>
  <si>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</si>
  <si>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</si>
  <si>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</si>
  <si>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㈜아이스크림에듀</t>
  </si>
  <si>
    <t>청소년방과후아카데미 온라인 학습 프로그램 계약</t>
    <phoneticPr fontId="4" type="noConversion"/>
  </si>
  <si>
    <t>청소년방과후아카데미 온라인 학습 프로그램 계약</t>
    <phoneticPr fontId="4" type="noConversion"/>
  </si>
  <si>
    <t>분당판교청소년수련관</t>
    <phoneticPr fontId="4" type="noConversion"/>
  </si>
  <si>
    <t>㈜아이스크림에듀</t>
    <phoneticPr fontId="4" type="noConversion"/>
  </si>
  <si>
    <t>2021년 서틀버스 임차용역비 지급</t>
    <phoneticPr fontId="4" type="noConversion"/>
  </si>
  <si>
    <t>㈜활기찬중부관광</t>
    <phoneticPr fontId="4" type="noConversion"/>
  </si>
  <si>
    <t>수의</t>
    <phoneticPr fontId="4" type="noConversion"/>
  </si>
  <si>
    <t>-</t>
    <phoneticPr fontId="4" type="noConversion"/>
  </si>
  <si>
    <t>분당판교청소년수련관</t>
    <phoneticPr fontId="4" type="noConversion"/>
  </si>
  <si>
    <t>2021년 제6회 성남시청소년토크콘서트 임차계약 체결</t>
    <phoneticPr fontId="4" type="noConversion"/>
  </si>
  <si>
    <t>장진미</t>
    <phoneticPr fontId="4" type="noConversion"/>
  </si>
  <si>
    <t>2021년 분당판교청소년수련관 방과후아카데미 위탁급식</t>
    <phoneticPr fontId="4" type="noConversion"/>
  </si>
  <si>
    <t>11월 물품 발주계획</t>
    <phoneticPr fontId="4" type="noConversion"/>
  </si>
  <si>
    <t>11월 용역 발주계획</t>
    <phoneticPr fontId="4" type="noConversion"/>
  </si>
  <si>
    <t>11월 공사 발주계획</t>
    <phoneticPr fontId="4" type="noConversion"/>
  </si>
  <si>
    <t>10월 준공검사현황</t>
    <phoneticPr fontId="4" type="noConversion"/>
  </si>
  <si>
    <t>10월 대금지급현황</t>
    <phoneticPr fontId="4" type="noConversion"/>
  </si>
  <si>
    <t>10월 계약현황 공개</t>
    <phoneticPr fontId="4" type="noConversion"/>
  </si>
  <si>
    <t>천은희</t>
  </si>
  <si>
    <t>천은희</t>
    <phoneticPr fontId="4" type="noConversion"/>
  </si>
  <si>
    <t>031-729-9632</t>
  </si>
  <si>
    <t>031-729-9632</t>
    <phoneticPr fontId="4" type="noConversion"/>
  </si>
  <si>
    <t>위드페인팅 타일벽화 제작</t>
    <phoneticPr fontId="4" type="noConversion"/>
  </si>
  <si>
    <t>판형열교환기 세관 및 정비 실시</t>
    <phoneticPr fontId="4" type="noConversion"/>
  </si>
  <si>
    <t>한정구</t>
    <phoneticPr fontId="4" type="noConversion"/>
  </si>
  <si>
    <t>031-729-9617</t>
    <phoneticPr fontId="4" type="noConversion"/>
  </si>
  <si>
    <t>031-729-9651</t>
    <phoneticPr fontId="4" type="noConversion"/>
  </si>
  <si>
    <t>분당판교청소년수련관</t>
    <phoneticPr fontId="4" type="noConversion"/>
  </si>
  <si>
    <t>2021년 성남시청소년어울림마당 폐막식 홍보현수막 제작</t>
    <phoneticPr fontId="4" type="noConversion"/>
  </si>
  <si>
    <t>2021. Welcome to 성남 임차 계약 체결</t>
    <phoneticPr fontId="4" type="noConversion"/>
  </si>
  <si>
    <t>수의</t>
  </si>
  <si>
    <t>수의</t>
    <phoneticPr fontId="4" type="noConversion"/>
  </si>
  <si>
    <t>백승찬</t>
    <phoneticPr fontId="4" type="noConversion"/>
  </si>
  <si>
    <t>031-729-9630</t>
    <phoneticPr fontId="4" type="noConversion"/>
  </si>
  <si>
    <t>2021년 어울림마당 판징어 체험부스 운영</t>
    <phoneticPr fontId="4" type="noConversion"/>
  </si>
  <si>
    <t>수의</t>
    <phoneticPr fontId="4" type="noConversion"/>
  </si>
  <si>
    <t>분당판교청소년수련관</t>
    <phoneticPr fontId="4" type="noConversion"/>
  </si>
  <si>
    <t>장진미</t>
    <phoneticPr fontId="4" type="noConversion"/>
  </si>
  <si>
    <t>031-726-9651</t>
    <phoneticPr fontId="4" type="noConversion"/>
  </si>
  <si>
    <t>위드페인팅 단체티셔츠 제작</t>
    <phoneticPr fontId="4" type="noConversion"/>
  </si>
  <si>
    <t>2021성남시 청소년활동 메타버스 매뉴얼 책자 제작</t>
    <phoneticPr fontId="4" type="noConversion"/>
  </si>
  <si>
    <t>-</t>
  </si>
  <si>
    <t>이윤정</t>
    <phoneticPr fontId="4" type="noConversion"/>
  </si>
  <si>
    <t>031-729-9655</t>
    <phoneticPr fontId="4" type="noConversion"/>
  </si>
  <si>
    <t>수련관 홍보 물품 제작</t>
    <phoneticPr fontId="4" type="noConversion"/>
  </si>
  <si>
    <t>이학현</t>
  </si>
  <si>
    <t>이학현</t>
    <phoneticPr fontId="4" type="noConversion"/>
  </si>
  <si>
    <t>031-729-9654</t>
  </si>
  <si>
    <t>031-729-9654</t>
    <phoneticPr fontId="4" type="noConversion"/>
  </si>
  <si>
    <t>목공기자재 구입</t>
  </si>
  <si>
    <t>대</t>
  </si>
  <si>
    <t>위드페인팅 굿즈 제작</t>
    <phoneticPr fontId="4" type="noConversion"/>
  </si>
  <si>
    <t>031-729-9632</t>
    <phoneticPr fontId="4" type="noConversion"/>
  </si>
  <si>
    <t>식</t>
    <phoneticPr fontId="4" type="noConversion"/>
  </si>
  <si>
    <t>식</t>
    <phoneticPr fontId="4" type="noConversion"/>
  </si>
  <si>
    <t>개</t>
    <phoneticPr fontId="4" type="noConversion"/>
  </si>
  <si>
    <t>권</t>
    <phoneticPr fontId="4" type="noConversion"/>
  </si>
  <si>
    <t>식</t>
    <phoneticPr fontId="4" type="noConversion"/>
  </si>
  <si>
    <t>- 해당사항 없음 -</t>
    <phoneticPr fontId="4" type="noConversion"/>
  </si>
  <si>
    <t>- 해당사항 없음 -</t>
    <phoneticPr fontId="4" type="noConversion"/>
  </si>
  <si>
    <t>4층 사무실 벽체 설치 및 목공장 선반 마감제 설치</t>
    <phoneticPr fontId="4" type="noConversion"/>
  </si>
  <si>
    <t>수성건설㈜</t>
    <phoneticPr fontId="4" type="noConversion"/>
  </si>
  <si>
    <t>위드페인팅 영상제작</t>
    <phoneticPr fontId="4" type="noConversion"/>
  </si>
  <si>
    <t>커넥티움성남</t>
    <phoneticPr fontId="4" type="noConversion"/>
  </si>
  <si>
    <t>2021년 성남시청소년어울림마당(2차)</t>
    <phoneticPr fontId="4" type="noConversion"/>
  </si>
  <si>
    <t>커넥티움성남</t>
    <phoneticPr fontId="4" type="noConversion"/>
  </si>
  <si>
    <t>2021년 제6회 성남시청소년토크콘서트</t>
    <phoneticPr fontId="4" type="noConversion"/>
  </si>
  <si>
    <t>2021년 조경 유지관리비 지급</t>
    <phoneticPr fontId="4" type="noConversion"/>
  </si>
  <si>
    <t>강서농원</t>
    <phoneticPr fontId="4" type="noConversion"/>
  </si>
  <si>
    <t>1회, 2회, 3회, 4회, 5회, 6회, 7회, 8회, 9회, 10회</t>
    <phoneticPr fontId="4" type="noConversion"/>
  </si>
  <si>
    <t>1회, 2회, 3회, 4회, 5회, 6회, 7회, 8회, 9회, 10회</t>
    <phoneticPr fontId="4" type="noConversion"/>
  </si>
  <si>
    <t>1회, 2회, 3회, 4회</t>
    <phoneticPr fontId="4" type="noConversion"/>
  </si>
  <si>
    <t>1회, 2회, 3회</t>
  </si>
  <si>
    <t>본 부</t>
  </si>
  <si>
    <t>2021년 셔틀버스 임차용역비 지급</t>
  </si>
  <si>
    <t>㈜활기찬중부관광</t>
  </si>
  <si>
    <t>분당판교청소년수련관</t>
    <phoneticPr fontId="4" type="noConversion"/>
  </si>
  <si>
    <t>4층 사무실 벽체 설치 및 목공장 선반 마감제 설치</t>
    <phoneticPr fontId="4" type="noConversion"/>
  </si>
  <si>
    <t>수성건설㈜</t>
    <phoneticPr fontId="4" type="noConversion"/>
  </si>
  <si>
    <t>위드페인팅 영상제작</t>
    <phoneticPr fontId="4" type="noConversion"/>
  </si>
  <si>
    <t>2021년 성남시청소년어울림마당(2차)</t>
    <phoneticPr fontId="4" type="noConversion"/>
  </si>
  <si>
    <t>2021년 제6회 성남시청소년토크콘서트</t>
    <phoneticPr fontId="4" type="noConversion"/>
  </si>
  <si>
    <t>커넥티움성남</t>
    <phoneticPr fontId="4" type="noConversion"/>
  </si>
  <si>
    <t>강서농원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</si>
  <si>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</si>
  <si>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</si>
  <si>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</si>
  <si>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4층 사무실 벽체 설치 및 목공장 선반 마감재 설치</t>
    <phoneticPr fontId="4" type="noConversion"/>
  </si>
  <si>
    <t>2021.10.05.</t>
    <phoneticPr fontId="4" type="noConversion"/>
  </si>
  <si>
    <t>2021.10.17.</t>
    <phoneticPr fontId="4" type="noConversion"/>
  </si>
  <si>
    <t>2021.10.09.</t>
    <phoneticPr fontId="4" type="noConversion"/>
  </si>
  <si>
    <t>2021.10.05.</t>
    <phoneticPr fontId="4" type="noConversion"/>
  </si>
  <si>
    <t>경기도 성남시 중원구 둔촌대로 156</t>
    <phoneticPr fontId="4" type="noConversion"/>
  </si>
  <si>
    <t>2021년 제6회 성남시청소년토크콘서트 임차계약 체결</t>
    <phoneticPr fontId="4" type="noConversion"/>
  </si>
  <si>
    <t>2021.10.16.</t>
    <phoneticPr fontId="4" type="noConversion"/>
  </si>
  <si>
    <t>2021.10.16</t>
    <phoneticPr fontId="4" type="noConversion"/>
  </si>
  <si>
    <t>2021.10.08.</t>
    <phoneticPr fontId="4" type="noConversion"/>
  </si>
  <si>
    <t>C.O.C 사회가치실현프로젝트 휠체어 구입</t>
    <phoneticPr fontId="4" type="noConversion"/>
  </si>
  <si>
    <t>2021.10.22</t>
    <phoneticPr fontId="4" type="noConversion"/>
  </si>
  <si>
    <t>2021.10.29.</t>
    <phoneticPr fontId="4" type="noConversion"/>
  </si>
  <si>
    <t>㈜휠라인</t>
    <phoneticPr fontId="4" type="noConversion"/>
  </si>
  <si>
    <t>2021.10.13.</t>
    <phoneticPr fontId="4" type="noConversion"/>
  </si>
  <si>
    <t>2021.11.13.</t>
    <phoneticPr fontId="4" type="noConversion"/>
  </si>
  <si>
    <t>2021.05.22.</t>
    <phoneticPr fontId="4" type="noConversion"/>
  </si>
  <si>
    <t>2021.10.05.</t>
    <phoneticPr fontId="4" type="noConversion"/>
  </si>
  <si>
    <t>수영장 남녀 화장실 타일보수</t>
    <phoneticPr fontId="4" type="noConversion"/>
  </si>
  <si>
    <t>2021.10.25.</t>
    <phoneticPr fontId="4" type="noConversion"/>
  </si>
  <si>
    <t>2021.11.08.</t>
    <phoneticPr fontId="4" type="noConversion"/>
  </si>
  <si>
    <t>2021.10.25.</t>
    <phoneticPr fontId="4" type="noConversion"/>
  </si>
  <si>
    <t>공간디자인컴퍼니</t>
    <phoneticPr fontId="4" type="noConversion"/>
  </si>
  <si>
    <t>경기도 성남시 중원구 둔촌대로190번길 2</t>
    <phoneticPr fontId="4" type="noConversion"/>
  </si>
  <si>
    <t>경기도 성남시 중원구 둔촌대로171번길6</t>
    <phoneticPr fontId="4" type="noConversion"/>
  </si>
  <si>
    <t>댄스 동아리 온라인 공연영상 제작</t>
    <phoneticPr fontId="4" type="noConversion"/>
  </si>
  <si>
    <t>2021.10.25</t>
    <phoneticPr fontId="4" type="noConversion"/>
  </si>
  <si>
    <t>2021.10.25.</t>
    <phoneticPr fontId="4" type="noConversion"/>
  </si>
  <si>
    <t>2021.11.05.</t>
    <phoneticPr fontId="4" type="noConversion"/>
  </si>
  <si>
    <t>작은날개필름</t>
    <phoneticPr fontId="4" type="noConversion"/>
  </si>
  <si>
    <t>C.O.C 사회가치실현프로젝트 스포크가드 2차 제작</t>
    <phoneticPr fontId="4" type="noConversion"/>
  </si>
  <si>
    <t>2021.10.27.</t>
    <phoneticPr fontId="4" type="noConversion"/>
  </si>
  <si>
    <t>2021.10.28.</t>
    <phoneticPr fontId="4" type="noConversion"/>
  </si>
  <si>
    <t>2021.11.02.</t>
    <phoneticPr fontId="4" type="noConversion"/>
  </si>
  <si>
    <t>㈜청송기획</t>
    <phoneticPr fontId="4" type="noConversion"/>
  </si>
  <si>
    <t>준공일자</t>
    <phoneticPr fontId="4" type="noConversion"/>
  </si>
  <si>
    <t>2021년 하반기 시설물 정기점검</t>
    <phoneticPr fontId="4" type="noConversion"/>
  </si>
  <si>
    <t>2021.11.01.</t>
    <phoneticPr fontId="4" type="noConversion"/>
  </si>
  <si>
    <t>2021.11.29.</t>
    <phoneticPr fontId="4" type="noConversion"/>
  </si>
  <si>
    <t>시설물안전연구원㈜</t>
    <phoneticPr fontId="4" type="noConversion"/>
  </si>
  <si>
    <t>청소년 미디어 활용 홍보교육</t>
    <phoneticPr fontId="4" type="noConversion"/>
  </si>
  <si>
    <t>2021.10.30.</t>
    <phoneticPr fontId="4" type="noConversion"/>
  </si>
  <si>
    <t>2021.11.06.</t>
    <phoneticPr fontId="4" type="noConversion"/>
  </si>
  <si>
    <t>기업홍보연구원</t>
    <phoneticPr fontId="4" type="noConversion"/>
  </si>
  <si>
    <t>2021.성남시청소년어울림마당 변경계약 체결</t>
    <phoneticPr fontId="4" type="noConversion"/>
  </si>
  <si>
    <t>서울시 구로구 경인로 661</t>
    <phoneticPr fontId="4" type="noConversion"/>
  </si>
  <si>
    <t>경기도 성남시 중원구 광명로115</t>
    <phoneticPr fontId="4" type="noConversion"/>
  </si>
  <si>
    <t>경기도 성남시 분당구 야탑로205번길 26</t>
    <phoneticPr fontId="4" type="noConversion"/>
  </si>
  <si>
    <t>2021. 성남시청소년어울림마당 변경계약 체결</t>
    <phoneticPr fontId="4" type="noConversion"/>
  </si>
  <si>
    <t>2021.05.22. ~ 11.13.</t>
    <phoneticPr fontId="4" type="noConversion"/>
  </si>
  <si>
    <t>커넥티움성남</t>
    <phoneticPr fontId="4" type="noConversion"/>
  </si>
  <si>
    <t>강인성</t>
    <phoneticPr fontId="4" type="noConversion"/>
  </si>
  <si>
    <t>4층 사무실 벽체 설치 및 목공장 선반 마감재 설치</t>
    <phoneticPr fontId="4" type="noConversion"/>
  </si>
  <si>
    <t>2021.10.05.</t>
    <phoneticPr fontId="4" type="noConversion"/>
  </si>
  <si>
    <t>2021.10.09. ~ 10.17.</t>
    <phoneticPr fontId="4" type="noConversion"/>
  </si>
  <si>
    <t>경기도 성남시 중원구 둔촌대로 156</t>
    <phoneticPr fontId="4" type="noConversion"/>
  </si>
  <si>
    <t>2021.10.16. ~ 10.16.</t>
    <phoneticPr fontId="4" type="noConversion"/>
  </si>
  <si>
    <t>C.O.C 사회가치실현프로젝트 휠체어 구입</t>
    <phoneticPr fontId="4" type="noConversion"/>
  </si>
  <si>
    <t>2021.10.13.</t>
    <phoneticPr fontId="4" type="noConversion"/>
  </si>
  <si>
    <t>2021.10.22. ~ 10.29.</t>
    <phoneticPr fontId="4" type="noConversion"/>
  </si>
  <si>
    <t>㈜휠라인</t>
    <phoneticPr fontId="4" type="noConversion"/>
  </si>
  <si>
    <t>경기도 성남시 분당구 야탑로205번길 26</t>
    <phoneticPr fontId="4" type="noConversion"/>
  </si>
  <si>
    <t>2021.10.25.</t>
    <phoneticPr fontId="4" type="noConversion"/>
  </si>
  <si>
    <t>2021.10.25. ~ 11.08.</t>
    <phoneticPr fontId="4" type="noConversion"/>
  </si>
  <si>
    <t>공간디자인컴퍼니</t>
    <phoneticPr fontId="4" type="noConversion"/>
  </si>
  <si>
    <t>경기도 성남시 중원구 둔촌대로171번길6</t>
    <phoneticPr fontId="4" type="noConversion"/>
  </si>
  <si>
    <t>댄스 동아리 온라인 공연영상 제작</t>
    <phoneticPr fontId="4" type="noConversion"/>
  </si>
  <si>
    <t>2021.10.25. ~ 11.05.</t>
    <phoneticPr fontId="4" type="noConversion"/>
  </si>
  <si>
    <t>C.O.C 사회가치실현프로젝트 스포크가드 2차 제작</t>
    <phoneticPr fontId="4" type="noConversion"/>
  </si>
  <si>
    <t>2021.10.27.</t>
    <phoneticPr fontId="4" type="noConversion"/>
  </si>
  <si>
    <t>2021.10.28. ~ 11.02.</t>
    <phoneticPr fontId="4" type="noConversion"/>
  </si>
  <si>
    <t>㈜청송기획</t>
    <phoneticPr fontId="4" type="noConversion"/>
  </si>
  <si>
    <t>2021년 하반기 시설물 정기점검</t>
    <phoneticPr fontId="4" type="noConversion"/>
  </si>
  <si>
    <t>2021.11.01. ~ 11.29.</t>
    <phoneticPr fontId="4" type="noConversion"/>
  </si>
  <si>
    <t>시설물안전연구원㈜</t>
    <phoneticPr fontId="4" type="noConversion"/>
  </si>
  <si>
    <t>경기도 성남시 중원구 광명로115</t>
    <phoneticPr fontId="4" type="noConversion"/>
  </si>
  <si>
    <t>청소년 미디어 활용 홍보교육</t>
    <phoneticPr fontId="4" type="noConversion"/>
  </si>
  <si>
    <t>2021.10.30. ~ 11.06.</t>
    <phoneticPr fontId="4" type="noConversion"/>
  </si>
  <si>
    <t>기업홍보연구원</t>
    <phoneticPr fontId="4" type="noConversion"/>
  </si>
  <si>
    <t>서울시 구로구 경인로 661</t>
    <phoneticPr fontId="4" type="noConversion"/>
  </si>
  <si>
    <t>이주형</t>
    <phoneticPr fontId="4" type="noConversion"/>
  </si>
  <si>
    <t>최명란</t>
    <phoneticPr fontId="4" type="noConversion"/>
  </si>
  <si>
    <t>경기도 안양시 만안구 능곡로36</t>
    <phoneticPr fontId="4" type="noConversion"/>
  </si>
  <si>
    <t>경기도 안양시 만안구 능곡로36</t>
    <phoneticPr fontId="4" type="noConversion"/>
  </si>
  <si>
    <t>주 소</t>
    <phoneticPr fontId="4" type="noConversion"/>
  </si>
  <si>
    <t>이진희</t>
    <phoneticPr fontId="4" type="noConversion"/>
  </si>
  <si>
    <t>김동환</t>
    <phoneticPr fontId="4" type="noConversion"/>
  </si>
  <si>
    <t>이인경</t>
    <phoneticPr fontId="4" type="noConversion"/>
  </si>
  <si>
    <t>금동옥</t>
    <phoneticPr fontId="4" type="noConversion"/>
  </si>
  <si>
    <t>김세평</t>
    <phoneticPr fontId="4" type="noConversion"/>
  </si>
  <si>
    <t>서울시 강남구 개포로28길 13</t>
    <phoneticPr fontId="4" type="noConversion"/>
  </si>
  <si>
    <t>서울시 강남구 개포로28길 13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</si>
</sst>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3"/>
      <color rgb="FF000000"/>
      <name val="굴림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179" fontId="28" fillId="0" borderId="35" xfId="0" applyNumberFormat="1" applyFont="1" applyBorder="1" applyAlignment="1" applyProtection="1">
      <alignment horizontal="center" vertical="center" wrapText="1"/>
    </xf>
    <xf numFmtId="0" fontId="28" fillId="0" borderId="35" xfId="0" applyFont="1" applyBorder="1" applyAlignment="1" applyProtection="1">
      <alignment horizontal="center" vertical="center"/>
    </xf>
    <xf numFmtId="176" fontId="27" fillId="0" borderId="35" xfId="0" applyNumberFormat="1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6" fillId="0" borderId="35" xfId="0" applyFont="1" applyBorder="1" applyAlignment="1" applyProtection="1">
      <alignment horizontal="center" vertical="center" shrinkToFit="1"/>
    </xf>
    <xf numFmtId="0" fontId="25" fillId="0" borderId="35" xfId="0" applyFont="1" applyBorder="1" applyAlignment="1" applyProtection="1">
      <alignment horizontal="center" vertical="center" shrinkToFit="1"/>
    </xf>
    <xf numFmtId="4" fontId="25" fillId="0" borderId="35" xfId="0" applyNumberFormat="1" applyFont="1" applyFill="1" applyBorder="1" applyAlignment="1" applyProtection="1">
      <alignment horizontal="center" vertical="center" shrinkToFit="1"/>
    </xf>
    <xf numFmtId="178" fontId="25" fillId="0" borderId="35" xfId="0" applyNumberFormat="1" applyFont="1" applyFill="1" applyBorder="1" applyAlignment="1" applyProtection="1">
      <alignment horizontal="center" vertical="center" shrinkToFit="1"/>
    </xf>
    <xf numFmtId="0" fontId="25" fillId="0" borderId="35" xfId="0" quotePrefix="1" applyNumberFormat="1" applyFont="1" applyFill="1" applyBorder="1" applyAlignment="1" applyProtection="1">
      <alignment horizontal="center" vertical="center" shrinkToFit="1"/>
    </xf>
    <xf numFmtId="0" fontId="25" fillId="0" borderId="36" xfId="0" applyNumberFormat="1" applyFont="1" applyFill="1" applyBorder="1" applyAlignment="1" applyProtection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0" fillId="4" borderId="5" xfId="0" applyNumberFormat="1" applyFont="1" applyFill="1" applyBorder="1" applyAlignment="1">
      <alignment horizontal="center" vertical="center" wrapText="1"/>
    </xf>
    <xf numFmtId="41" fontId="11" fillId="0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41" fontId="9" fillId="0" borderId="26" xfId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6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6" fontId="9" fillId="0" borderId="26" xfId="0" quotePrefix="1" applyNumberFormat="1" applyFont="1" applyFill="1" applyBorder="1" applyAlignment="1">
      <alignment horizontal="center" vertical="center" wrapText="1" shrinkToFit="1"/>
    </xf>
    <xf numFmtId="177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 wrapText="1"/>
    </xf>
    <xf numFmtId="49" fontId="8" fillId="0" borderId="33" xfId="0" applyNumberFormat="1" applyFont="1" applyFill="1" applyBorder="1" applyAlignment="1" applyProtection="1">
      <alignment horizontal="center" vertical="center"/>
    </xf>
    <xf numFmtId="49" fontId="8" fillId="0" borderId="42" xfId="0" applyNumberFormat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9" fillId="0" borderId="26" xfId="0" applyNumberFormat="1" applyFont="1" applyFill="1" applyBorder="1" applyAlignment="1" applyProtection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176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1" fillId="0" borderId="2" xfId="0" quotePrefix="1" applyFont="1" applyFill="1" applyBorder="1" applyAlignment="1">
      <alignment horizontal="center" vertical="center"/>
    </xf>
    <xf numFmtId="41" fontId="11" fillId="0" borderId="2" xfId="1" quotePrefix="1" applyFont="1" applyFill="1" applyBorder="1" applyAlignment="1">
      <alignment horizontal="center" vertical="center"/>
    </xf>
    <xf numFmtId="0" fontId="11" fillId="0" borderId="33" xfId="0" quotePrefix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41" fontId="11" fillId="0" borderId="43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1" fontId="11" fillId="0" borderId="2" xfId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41" fontId="11" fillId="0" borderId="26" xfId="1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41" fontId="11" fillId="0" borderId="25" xfId="1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27" xfId="0" quotePrefix="1" applyFont="1" applyFill="1" applyBorder="1" applyAlignment="1">
      <alignment horizontal="center" vertical="center"/>
    </xf>
    <xf numFmtId="0" fontId="11" fillId="0" borderId="46" xfId="0" quotePrefix="1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/>
    </xf>
    <xf numFmtId="0" fontId="11" fillId="0" borderId="36" xfId="0" quotePrefix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10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0.77734375" style="13" bestFit="1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 x14ac:dyDescent="0.15">
      <c r="A1" s="170" t="s">
        <v>180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6.25" thickBot="1" x14ac:dyDescent="0.2">
      <c r="A2" s="171" t="s">
        <v>19</v>
      </c>
      <c r="B2" s="171"/>
      <c r="C2" s="171"/>
      <c r="D2" s="34"/>
      <c r="E2" s="34"/>
      <c r="F2" s="34"/>
      <c r="G2" s="34"/>
      <c r="H2" s="8"/>
      <c r="I2" s="34"/>
      <c r="J2" s="34"/>
      <c r="K2" s="34"/>
      <c r="L2" s="34"/>
    </row>
    <row r="3" spans="1:12" ht="24.75" customHeight="1" x14ac:dyDescent="0.15">
      <c r="A3" s="69" t="s">
        <v>88</v>
      </c>
      <c r="B3" s="70" t="s">
        <v>89</v>
      </c>
      <c r="C3" s="70" t="s">
        <v>90</v>
      </c>
      <c r="D3" s="70" t="s">
        <v>91</v>
      </c>
      <c r="E3" s="70" t="s">
        <v>92</v>
      </c>
      <c r="F3" s="70" t="s">
        <v>93</v>
      </c>
      <c r="G3" s="70" t="s">
        <v>94</v>
      </c>
      <c r="H3" s="70" t="s">
        <v>95</v>
      </c>
      <c r="I3" s="71" t="s">
        <v>96</v>
      </c>
      <c r="J3" s="71" t="s">
        <v>97</v>
      </c>
      <c r="K3" s="71" t="s">
        <v>98</v>
      </c>
      <c r="L3" s="72" t="s">
        <v>7</v>
      </c>
    </row>
    <row r="4" spans="1:12" ht="24.75" customHeight="1" x14ac:dyDescent="0.15">
      <c r="A4" s="155">
        <v>2021</v>
      </c>
      <c r="B4" s="155">
        <v>11</v>
      </c>
      <c r="C4" s="155" t="s">
        <v>190</v>
      </c>
      <c r="D4" s="155" t="s">
        <v>174</v>
      </c>
      <c r="E4" s="155" t="s">
        <v>175</v>
      </c>
      <c r="F4" s="155">
        <v>1</v>
      </c>
      <c r="G4" s="155" t="s">
        <v>221</v>
      </c>
      <c r="H4" s="156">
        <v>2200</v>
      </c>
      <c r="I4" s="155" t="s">
        <v>19</v>
      </c>
      <c r="J4" s="155" t="s">
        <v>187</v>
      </c>
      <c r="K4" s="155" t="s">
        <v>189</v>
      </c>
      <c r="L4" s="157"/>
    </row>
    <row r="5" spans="1:12" ht="24.75" customHeight="1" x14ac:dyDescent="0.15">
      <c r="A5" s="152">
        <v>2021</v>
      </c>
      <c r="B5" s="152">
        <v>11</v>
      </c>
      <c r="C5" s="152" t="s">
        <v>196</v>
      </c>
      <c r="D5" s="152" t="s">
        <v>174</v>
      </c>
      <c r="E5" s="152" t="s">
        <v>175</v>
      </c>
      <c r="F5" s="152">
        <v>1</v>
      </c>
      <c r="G5" s="152" t="s">
        <v>222</v>
      </c>
      <c r="H5" s="153">
        <v>1029</v>
      </c>
      <c r="I5" s="152" t="s">
        <v>195</v>
      </c>
      <c r="J5" s="152" t="s">
        <v>178</v>
      </c>
      <c r="K5" s="152" t="s">
        <v>194</v>
      </c>
      <c r="L5" s="154"/>
    </row>
    <row r="6" spans="1:12" ht="24.75" customHeight="1" x14ac:dyDescent="0.15">
      <c r="A6" s="158">
        <v>2021</v>
      </c>
      <c r="B6" s="158">
        <v>11</v>
      </c>
      <c r="C6" s="158" t="s">
        <v>207</v>
      </c>
      <c r="D6" s="158" t="s">
        <v>174</v>
      </c>
      <c r="E6" s="158" t="s">
        <v>175</v>
      </c>
      <c r="F6" s="158">
        <v>150</v>
      </c>
      <c r="G6" s="158" t="s">
        <v>223</v>
      </c>
      <c r="H6" s="159">
        <v>2700</v>
      </c>
      <c r="I6" s="158" t="s">
        <v>21</v>
      </c>
      <c r="J6" s="158" t="s">
        <v>186</v>
      </c>
      <c r="K6" s="158" t="s">
        <v>188</v>
      </c>
      <c r="L6" s="160"/>
    </row>
    <row r="7" spans="1:12" ht="24.75" customHeight="1" x14ac:dyDescent="0.15">
      <c r="A7" s="158">
        <v>2021</v>
      </c>
      <c r="B7" s="158">
        <v>11</v>
      </c>
      <c r="C7" s="158" t="s">
        <v>208</v>
      </c>
      <c r="D7" s="158" t="s">
        <v>174</v>
      </c>
      <c r="E7" s="158" t="s">
        <v>175</v>
      </c>
      <c r="F7" s="158">
        <v>42</v>
      </c>
      <c r="G7" s="158" t="s">
        <v>224</v>
      </c>
      <c r="H7" s="159">
        <v>1357</v>
      </c>
      <c r="I7" s="158" t="s">
        <v>21</v>
      </c>
      <c r="J7" s="158" t="s">
        <v>210</v>
      </c>
      <c r="K7" s="158" t="s">
        <v>211</v>
      </c>
      <c r="L7" s="160"/>
    </row>
    <row r="8" spans="1:12" ht="24.75" customHeight="1" x14ac:dyDescent="0.15">
      <c r="A8" s="158">
        <v>2021</v>
      </c>
      <c r="B8" s="158">
        <v>11</v>
      </c>
      <c r="C8" s="158" t="s">
        <v>212</v>
      </c>
      <c r="D8" s="158" t="s">
        <v>174</v>
      </c>
      <c r="E8" s="158" t="s">
        <v>175</v>
      </c>
      <c r="F8" s="158">
        <v>200</v>
      </c>
      <c r="G8" s="158" t="s">
        <v>223</v>
      </c>
      <c r="H8" s="159">
        <v>3000</v>
      </c>
      <c r="I8" s="158" t="s">
        <v>19</v>
      </c>
      <c r="J8" s="158" t="s">
        <v>214</v>
      </c>
      <c r="K8" s="158" t="s">
        <v>216</v>
      </c>
      <c r="L8" s="160"/>
    </row>
    <row r="9" spans="1:12" ht="24.75" customHeight="1" x14ac:dyDescent="0.15">
      <c r="A9" s="152">
        <v>2021</v>
      </c>
      <c r="B9" s="152">
        <v>11</v>
      </c>
      <c r="C9" s="152" t="s">
        <v>217</v>
      </c>
      <c r="D9" s="152" t="s">
        <v>198</v>
      </c>
      <c r="E9" s="152" t="s">
        <v>209</v>
      </c>
      <c r="F9" s="152">
        <v>25</v>
      </c>
      <c r="G9" s="152" t="s">
        <v>218</v>
      </c>
      <c r="H9" s="153">
        <v>5300</v>
      </c>
      <c r="I9" s="152" t="s">
        <v>21</v>
      </c>
      <c r="J9" s="152" t="s">
        <v>213</v>
      </c>
      <c r="K9" s="152" t="s">
        <v>215</v>
      </c>
      <c r="L9" s="154"/>
    </row>
    <row r="10" spans="1:12" ht="24.75" customHeight="1" thickBot="1" x14ac:dyDescent="0.2">
      <c r="A10" s="142">
        <v>2021</v>
      </c>
      <c r="B10" s="142">
        <v>11</v>
      </c>
      <c r="C10" s="142" t="s">
        <v>219</v>
      </c>
      <c r="D10" s="142" t="s">
        <v>174</v>
      </c>
      <c r="E10" s="142" t="s">
        <v>175</v>
      </c>
      <c r="F10" s="142">
        <v>1</v>
      </c>
      <c r="G10" s="142" t="s">
        <v>225</v>
      </c>
      <c r="H10" s="151">
        <v>997</v>
      </c>
      <c r="I10" s="142" t="s">
        <v>19</v>
      </c>
      <c r="J10" s="142" t="s">
        <v>187</v>
      </c>
      <c r="K10" s="142" t="s">
        <v>220</v>
      </c>
      <c r="L10" s="143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5" sqref="B5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 x14ac:dyDescent="0.15">
      <c r="A1" s="173" t="s">
        <v>85</v>
      </c>
      <c r="B1" s="173"/>
      <c r="C1" s="173"/>
      <c r="D1" s="173"/>
      <c r="E1" s="173"/>
      <c r="F1" s="173"/>
      <c r="G1" s="173"/>
      <c r="H1" s="173"/>
      <c r="I1" s="173"/>
    </row>
    <row r="2" spans="1:9" ht="25.5" x14ac:dyDescent="0.15">
      <c r="A2" s="213" t="s">
        <v>21</v>
      </c>
      <c r="B2" s="213"/>
      <c r="C2" s="22"/>
      <c r="D2" s="22"/>
      <c r="E2" s="22"/>
      <c r="F2" s="22"/>
      <c r="G2" s="22"/>
      <c r="H2" s="22"/>
      <c r="I2" s="32" t="s">
        <v>84</v>
      </c>
    </row>
    <row r="3" spans="1:9" ht="26.25" customHeight="1" x14ac:dyDescent="0.15">
      <c r="A3" s="218" t="s">
        <v>83</v>
      </c>
      <c r="B3" s="216" t="s">
        <v>82</v>
      </c>
      <c r="C3" s="216" t="s">
        <v>81</v>
      </c>
      <c r="D3" s="216" t="s">
        <v>80</v>
      </c>
      <c r="E3" s="214" t="s">
        <v>79</v>
      </c>
      <c r="F3" s="215"/>
      <c r="G3" s="214" t="s">
        <v>78</v>
      </c>
      <c r="H3" s="215"/>
      <c r="I3" s="216" t="s">
        <v>77</v>
      </c>
    </row>
    <row r="4" spans="1:9" ht="28.5" customHeight="1" x14ac:dyDescent="0.15">
      <c r="A4" s="219"/>
      <c r="B4" s="217"/>
      <c r="C4" s="217"/>
      <c r="D4" s="217"/>
      <c r="E4" s="31" t="s">
        <v>76</v>
      </c>
      <c r="F4" s="31" t="s">
        <v>75</v>
      </c>
      <c r="G4" s="31" t="s">
        <v>76</v>
      </c>
      <c r="H4" s="31" t="s">
        <v>75</v>
      </c>
      <c r="I4" s="217"/>
    </row>
    <row r="5" spans="1:9" ht="28.5" customHeight="1" x14ac:dyDescent="0.15">
      <c r="A5" s="3"/>
      <c r="B5" s="29" t="s">
        <v>226</v>
      </c>
      <c r="C5" s="7"/>
      <c r="D5" s="7"/>
      <c r="E5" s="7"/>
      <c r="F5" s="7"/>
      <c r="G5" s="7"/>
      <c r="H5" s="7"/>
      <c r="I5" s="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sqref="A1:I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38.4414062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13" ht="25.5" x14ac:dyDescent="0.15">
      <c r="A1" s="170" t="s">
        <v>181</v>
      </c>
      <c r="B1" s="170"/>
      <c r="C1" s="170"/>
      <c r="D1" s="170"/>
      <c r="E1" s="170"/>
      <c r="F1" s="170"/>
      <c r="G1" s="170"/>
      <c r="H1" s="170"/>
      <c r="I1" s="170"/>
    </row>
    <row r="2" spans="1:13" ht="26.25" thickBot="1" x14ac:dyDescent="0.2">
      <c r="A2" s="172" t="s">
        <v>195</v>
      </c>
      <c r="B2" s="171"/>
      <c r="C2" s="171"/>
      <c r="D2" s="34"/>
      <c r="E2" s="34"/>
      <c r="F2" s="34"/>
      <c r="G2" s="34"/>
      <c r="H2" s="34"/>
      <c r="I2" s="34"/>
    </row>
    <row r="3" spans="1:13" ht="24" x14ac:dyDescent="0.15">
      <c r="A3" s="73" t="s">
        <v>99</v>
      </c>
      <c r="B3" s="74" t="s">
        <v>100</v>
      </c>
      <c r="C3" s="75" t="s">
        <v>101</v>
      </c>
      <c r="D3" s="75" t="s">
        <v>102</v>
      </c>
      <c r="E3" s="76" t="s">
        <v>103</v>
      </c>
      <c r="F3" s="75" t="s">
        <v>104</v>
      </c>
      <c r="G3" s="75" t="s">
        <v>105</v>
      </c>
      <c r="H3" s="75" t="s">
        <v>106</v>
      </c>
      <c r="I3" s="77" t="s">
        <v>107</v>
      </c>
    </row>
    <row r="4" spans="1:13" ht="24.75" customHeight="1" x14ac:dyDescent="0.15">
      <c r="A4" s="147">
        <v>2021</v>
      </c>
      <c r="B4" s="147">
        <v>11</v>
      </c>
      <c r="C4" s="147" t="s">
        <v>191</v>
      </c>
      <c r="D4" s="147" t="s">
        <v>174</v>
      </c>
      <c r="E4" s="148">
        <v>7040</v>
      </c>
      <c r="F4" s="147" t="s">
        <v>176</v>
      </c>
      <c r="G4" s="147" t="s">
        <v>192</v>
      </c>
      <c r="H4" s="147" t="s">
        <v>193</v>
      </c>
      <c r="I4" s="149"/>
      <c r="J4" s="145"/>
      <c r="K4" s="145"/>
      <c r="L4" s="145"/>
      <c r="M4" s="146"/>
    </row>
    <row r="5" spans="1:13" ht="24.75" customHeight="1" x14ac:dyDescent="0.15">
      <c r="A5" s="161">
        <v>2021</v>
      </c>
      <c r="B5" s="147">
        <v>11</v>
      </c>
      <c r="C5" s="147" t="s">
        <v>197</v>
      </c>
      <c r="D5" s="147" t="s">
        <v>199</v>
      </c>
      <c r="E5" s="148">
        <v>9800</v>
      </c>
      <c r="F5" s="147" t="s">
        <v>19</v>
      </c>
      <c r="G5" s="147" t="s">
        <v>200</v>
      </c>
      <c r="H5" s="147" t="s">
        <v>201</v>
      </c>
      <c r="I5" s="149"/>
      <c r="J5" s="145"/>
      <c r="K5" s="145"/>
      <c r="L5" s="145"/>
      <c r="M5" s="146"/>
    </row>
    <row r="6" spans="1:13" ht="24.75" customHeight="1" thickBot="1" x14ac:dyDescent="0.2">
      <c r="A6" s="162">
        <v>2021</v>
      </c>
      <c r="B6" s="163">
        <v>11</v>
      </c>
      <c r="C6" s="163" t="s">
        <v>202</v>
      </c>
      <c r="D6" s="163" t="s">
        <v>203</v>
      </c>
      <c r="E6" s="164">
        <v>4200</v>
      </c>
      <c r="F6" s="163" t="s">
        <v>204</v>
      </c>
      <c r="G6" s="163" t="s">
        <v>205</v>
      </c>
      <c r="H6" s="163" t="s">
        <v>206</v>
      </c>
      <c r="I6" s="165"/>
      <c r="J6" s="145"/>
      <c r="K6" s="145"/>
      <c r="L6" s="145"/>
      <c r="M6" s="146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35.33203125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 x14ac:dyDescent="0.15">
      <c r="A1" s="170" t="s">
        <v>182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26.25" thickBot="1" x14ac:dyDescent="0.2">
      <c r="A2" s="171" t="s">
        <v>87</v>
      </c>
      <c r="B2" s="171"/>
      <c r="C2" s="171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7.75" customHeight="1" x14ac:dyDescent="0.15">
      <c r="A3" s="73" t="s">
        <v>88</v>
      </c>
      <c r="B3" s="74" t="s">
        <v>89</v>
      </c>
      <c r="C3" s="75" t="s">
        <v>108</v>
      </c>
      <c r="D3" s="75" t="s">
        <v>109</v>
      </c>
      <c r="E3" s="75" t="s">
        <v>91</v>
      </c>
      <c r="F3" s="74" t="s">
        <v>110</v>
      </c>
      <c r="G3" s="74" t="s">
        <v>111</v>
      </c>
      <c r="H3" s="74" t="s">
        <v>112</v>
      </c>
      <c r="I3" s="74" t="s">
        <v>113</v>
      </c>
      <c r="J3" s="75" t="s">
        <v>96</v>
      </c>
      <c r="K3" s="75" t="s">
        <v>97</v>
      </c>
      <c r="L3" s="75" t="s">
        <v>98</v>
      </c>
      <c r="M3" s="77" t="s">
        <v>114</v>
      </c>
    </row>
    <row r="4" spans="1:13" ht="27.75" customHeight="1" thickBot="1" x14ac:dyDescent="0.2">
      <c r="A4" s="94"/>
      <c r="B4" s="95"/>
      <c r="C4" s="163" t="s">
        <v>227</v>
      </c>
      <c r="D4" s="96"/>
      <c r="E4" s="96"/>
      <c r="F4" s="100"/>
      <c r="G4" s="95"/>
      <c r="H4" s="95"/>
      <c r="I4" s="100"/>
      <c r="J4" s="96"/>
      <c r="K4" s="96"/>
      <c r="L4" s="96"/>
      <c r="M4" s="97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73" t="s">
        <v>59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6.25" thickBot="1" x14ac:dyDescent="0.2">
      <c r="A2" s="174" t="s">
        <v>58</v>
      </c>
      <c r="B2" s="174"/>
      <c r="C2" s="39"/>
      <c r="D2" s="39"/>
      <c r="E2" s="39"/>
      <c r="F2" s="59"/>
      <c r="G2" s="59"/>
      <c r="H2" s="59"/>
      <c r="I2" s="59"/>
      <c r="J2" s="175" t="s">
        <v>57</v>
      </c>
      <c r="K2" s="175"/>
    </row>
    <row r="3" spans="1:11" ht="22.5" customHeight="1" x14ac:dyDescent="0.15">
      <c r="A3" s="60" t="s">
        <v>56</v>
      </c>
      <c r="B3" s="54" t="s">
        <v>55</v>
      </c>
      <c r="C3" s="54" t="s">
        <v>54</v>
      </c>
      <c r="D3" s="54" t="s">
        <v>53</v>
      </c>
      <c r="E3" s="54" t="s">
        <v>52</v>
      </c>
      <c r="F3" s="54" t="s">
        <v>51</v>
      </c>
      <c r="G3" s="54" t="s">
        <v>50</v>
      </c>
      <c r="H3" s="54" t="s">
        <v>49</v>
      </c>
      <c r="I3" s="54" t="s">
        <v>48</v>
      </c>
      <c r="J3" s="54" t="s">
        <v>47</v>
      </c>
      <c r="K3" s="58" t="s">
        <v>46</v>
      </c>
    </row>
    <row r="4" spans="1:11" ht="42" customHeight="1" thickBot="1" x14ac:dyDescent="0.2">
      <c r="A4" s="61"/>
      <c r="B4" s="62" t="s">
        <v>60</v>
      </c>
      <c r="C4" s="63"/>
      <c r="D4" s="78"/>
      <c r="E4" s="79"/>
      <c r="F4" s="80"/>
      <c r="G4" s="81"/>
      <c r="H4" s="82"/>
      <c r="I4" s="82"/>
      <c r="J4" s="82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73" t="s">
        <v>74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6.25" thickBot="1" x14ac:dyDescent="0.2">
      <c r="A2" s="174" t="s">
        <v>73</v>
      </c>
      <c r="B2" s="174"/>
      <c r="C2" s="39"/>
      <c r="D2" s="39"/>
      <c r="E2" s="39"/>
      <c r="F2" s="59"/>
      <c r="G2" s="59"/>
      <c r="H2" s="59"/>
      <c r="I2" s="59"/>
      <c r="J2" s="175" t="s">
        <v>72</v>
      </c>
      <c r="K2" s="175"/>
    </row>
    <row r="3" spans="1:11" ht="22.5" customHeight="1" x14ac:dyDescent="0.15">
      <c r="A3" s="60" t="s">
        <v>71</v>
      </c>
      <c r="B3" s="54" t="s">
        <v>70</v>
      </c>
      <c r="C3" s="54" t="s">
        <v>69</v>
      </c>
      <c r="D3" s="54" t="s">
        <v>68</v>
      </c>
      <c r="E3" s="54" t="s">
        <v>67</v>
      </c>
      <c r="F3" s="54" t="s">
        <v>66</v>
      </c>
      <c r="G3" s="54" t="s">
        <v>65</v>
      </c>
      <c r="H3" s="54" t="s">
        <v>64</v>
      </c>
      <c r="I3" s="54" t="s">
        <v>63</v>
      </c>
      <c r="J3" s="54" t="s">
        <v>62</v>
      </c>
      <c r="K3" s="58" t="s">
        <v>61</v>
      </c>
    </row>
    <row r="4" spans="1:11" ht="47.25" customHeight="1" thickBot="1" x14ac:dyDescent="0.2">
      <c r="A4" s="61"/>
      <c r="B4" s="62" t="s">
        <v>161</v>
      </c>
      <c r="C4" s="63"/>
      <c r="D4" s="64"/>
      <c r="E4" s="65"/>
      <c r="F4" s="65"/>
      <c r="G4" s="66"/>
      <c r="H4" s="66"/>
      <c r="I4" s="63"/>
      <c r="J4" s="67"/>
      <c r="K4" s="6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15" zoomScaleNormal="115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 x14ac:dyDescent="0.1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 x14ac:dyDescent="0.15">
      <c r="B1" s="173" t="s">
        <v>183</v>
      </c>
      <c r="C1" s="173"/>
      <c r="D1" s="173"/>
      <c r="E1" s="173"/>
      <c r="F1" s="173"/>
      <c r="G1" s="173"/>
      <c r="H1" s="173"/>
      <c r="I1" s="173"/>
      <c r="J1" s="173"/>
    </row>
    <row r="2" spans="1:10" ht="25.5" customHeight="1" thickBot="1" x14ac:dyDescent="0.2">
      <c r="A2" s="177" t="s">
        <v>20</v>
      </c>
      <c r="B2" s="177"/>
      <c r="C2" s="41"/>
      <c r="D2" s="42"/>
      <c r="E2" s="43"/>
      <c r="F2" s="43"/>
      <c r="G2" s="44"/>
      <c r="H2" s="44"/>
      <c r="I2" s="176" t="s">
        <v>0</v>
      </c>
      <c r="J2" s="176"/>
    </row>
    <row r="3" spans="1:10" ht="29.25" customHeight="1" x14ac:dyDescent="0.15">
      <c r="A3" s="47" t="s">
        <v>115</v>
      </c>
      <c r="B3" s="53" t="s">
        <v>2</v>
      </c>
      <c r="C3" s="54" t="s">
        <v>9</v>
      </c>
      <c r="D3" s="55" t="s">
        <v>3</v>
      </c>
      <c r="E3" s="56" t="s">
        <v>4</v>
      </c>
      <c r="F3" s="56" t="s">
        <v>5</v>
      </c>
      <c r="G3" s="56" t="s">
        <v>6</v>
      </c>
      <c r="H3" s="57" t="s">
        <v>10</v>
      </c>
      <c r="I3" s="56" t="s">
        <v>8</v>
      </c>
      <c r="J3" s="58" t="s">
        <v>7</v>
      </c>
    </row>
    <row r="4" spans="1:10" s="134" customFormat="1" ht="29.25" customHeight="1" x14ac:dyDescent="0.15">
      <c r="A4" s="101">
        <v>1</v>
      </c>
      <c r="B4" s="104" t="s">
        <v>125</v>
      </c>
      <c r="C4" s="105" t="s">
        <v>22</v>
      </c>
      <c r="D4" s="133">
        <v>6600000</v>
      </c>
      <c r="E4" s="119">
        <v>44188</v>
      </c>
      <c r="F4" s="119">
        <v>44197</v>
      </c>
      <c r="G4" s="119">
        <v>44561</v>
      </c>
      <c r="H4" s="119">
        <v>44500</v>
      </c>
      <c r="I4" s="119">
        <v>44500</v>
      </c>
      <c r="J4" s="131"/>
    </row>
    <row r="5" spans="1:10" s="134" customFormat="1" ht="29.25" customHeight="1" x14ac:dyDescent="0.15">
      <c r="A5" s="101">
        <v>2</v>
      </c>
      <c r="B5" s="104" t="s">
        <v>128</v>
      </c>
      <c r="C5" s="110" t="s">
        <v>129</v>
      </c>
      <c r="D5" s="107">
        <v>3240000</v>
      </c>
      <c r="E5" s="119">
        <v>44194</v>
      </c>
      <c r="F5" s="119">
        <v>44197</v>
      </c>
      <c r="G5" s="119">
        <v>44561</v>
      </c>
      <c r="H5" s="119">
        <v>44500</v>
      </c>
      <c r="I5" s="119">
        <v>44500</v>
      </c>
      <c r="J5" s="131"/>
    </row>
    <row r="6" spans="1:10" s="134" customFormat="1" ht="29.25" customHeight="1" x14ac:dyDescent="0.15">
      <c r="A6" s="101">
        <v>3</v>
      </c>
      <c r="B6" s="104" t="s">
        <v>130</v>
      </c>
      <c r="C6" s="105" t="s">
        <v>131</v>
      </c>
      <c r="D6" s="133">
        <v>2580000</v>
      </c>
      <c r="E6" s="119">
        <v>44188</v>
      </c>
      <c r="F6" s="119">
        <v>44197</v>
      </c>
      <c r="G6" s="119">
        <v>44561</v>
      </c>
      <c r="H6" s="119">
        <v>44500</v>
      </c>
      <c r="I6" s="119">
        <v>44500</v>
      </c>
      <c r="J6" s="131"/>
    </row>
    <row r="7" spans="1:10" s="134" customFormat="1" ht="29.25" customHeight="1" x14ac:dyDescent="0.15">
      <c r="A7" s="101">
        <v>4</v>
      </c>
      <c r="B7" s="104" t="s">
        <v>134</v>
      </c>
      <c r="C7" s="110" t="s">
        <v>135</v>
      </c>
      <c r="D7" s="107">
        <v>2112000</v>
      </c>
      <c r="E7" s="119">
        <v>44189</v>
      </c>
      <c r="F7" s="119">
        <v>44197</v>
      </c>
      <c r="G7" s="119">
        <v>44561</v>
      </c>
      <c r="H7" s="119">
        <v>44500</v>
      </c>
      <c r="I7" s="119">
        <v>44500</v>
      </c>
      <c r="J7" s="131"/>
    </row>
    <row r="8" spans="1:10" s="134" customFormat="1" ht="29.25" customHeight="1" x14ac:dyDescent="0.15">
      <c r="A8" s="101">
        <v>5</v>
      </c>
      <c r="B8" s="104" t="s">
        <v>144</v>
      </c>
      <c r="C8" s="105" t="s">
        <v>139</v>
      </c>
      <c r="D8" s="133">
        <v>765600</v>
      </c>
      <c r="E8" s="119">
        <v>44194</v>
      </c>
      <c r="F8" s="119">
        <v>44197</v>
      </c>
      <c r="G8" s="119">
        <v>44561</v>
      </c>
      <c r="H8" s="119">
        <v>44500</v>
      </c>
      <c r="I8" s="119">
        <v>44500</v>
      </c>
      <c r="J8" s="131"/>
    </row>
    <row r="9" spans="1:10" s="134" customFormat="1" ht="29.25" customHeight="1" x14ac:dyDescent="0.15">
      <c r="A9" s="101">
        <v>6</v>
      </c>
      <c r="B9" s="104" t="s">
        <v>143</v>
      </c>
      <c r="C9" s="105" t="s">
        <v>140</v>
      </c>
      <c r="D9" s="133">
        <v>11376410</v>
      </c>
      <c r="E9" s="119">
        <v>44194</v>
      </c>
      <c r="F9" s="119">
        <v>44197</v>
      </c>
      <c r="G9" s="119">
        <v>44561</v>
      </c>
      <c r="H9" s="119">
        <v>44500</v>
      </c>
      <c r="I9" s="119">
        <v>44500</v>
      </c>
      <c r="J9" s="131"/>
    </row>
    <row r="10" spans="1:10" s="134" customFormat="1" ht="29.25" customHeight="1" x14ac:dyDescent="0.15">
      <c r="A10" s="101">
        <v>7</v>
      </c>
      <c r="B10" s="111" t="s">
        <v>141</v>
      </c>
      <c r="C10" s="110" t="s">
        <v>142</v>
      </c>
      <c r="D10" s="107">
        <v>2520000</v>
      </c>
      <c r="E10" s="120">
        <v>44194</v>
      </c>
      <c r="F10" s="119">
        <v>44197</v>
      </c>
      <c r="G10" s="119">
        <v>44561</v>
      </c>
      <c r="H10" s="119">
        <v>44500</v>
      </c>
      <c r="I10" s="119">
        <v>44500</v>
      </c>
      <c r="J10" s="131"/>
    </row>
    <row r="11" spans="1:10" s="134" customFormat="1" ht="29.25" customHeight="1" x14ac:dyDescent="0.15">
      <c r="A11" s="101">
        <v>8</v>
      </c>
      <c r="B11" s="111" t="s">
        <v>151</v>
      </c>
      <c r="C11" s="110" t="s">
        <v>129</v>
      </c>
      <c r="D11" s="107">
        <v>1200000</v>
      </c>
      <c r="E11" s="120">
        <v>44194</v>
      </c>
      <c r="F11" s="119">
        <v>44197</v>
      </c>
      <c r="G11" s="119">
        <v>44561</v>
      </c>
      <c r="H11" s="119">
        <v>44500</v>
      </c>
      <c r="I11" s="119">
        <v>44500</v>
      </c>
      <c r="J11" s="131"/>
    </row>
    <row r="12" spans="1:10" s="134" customFormat="1" ht="29.25" customHeight="1" x14ac:dyDescent="0.15">
      <c r="A12" s="101">
        <v>9</v>
      </c>
      <c r="B12" s="111" t="s">
        <v>152</v>
      </c>
      <c r="C12" s="110" t="s">
        <v>153</v>
      </c>
      <c r="D12" s="107">
        <v>833987000</v>
      </c>
      <c r="E12" s="120">
        <v>44194</v>
      </c>
      <c r="F12" s="119">
        <v>44197</v>
      </c>
      <c r="G12" s="119">
        <v>44561</v>
      </c>
      <c r="H12" s="119">
        <v>44500</v>
      </c>
      <c r="I12" s="119">
        <v>44500</v>
      </c>
      <c r="J12" s="131"/>
    </row>
    <row r="13" spans="1:10" s="13" customFormat="1" ht="29.25" customHeight="1" x14ac:dyDescent="0.15">
      <c r="A13" s="101">
        <v>10</v>
      </c>
      <c r="B13" s="111" t="s">
        <v>179</v>
      </c>
      <c r="C13" s="110" t="s">
        <v>157</v>
      </c>
      <c r="D13" s="107">
        <v>40500000</v>
      </c>
      <c r="E13" s="120">
        <v>44187</v>
      </c>
      <c r="F13" s="119">
        <v>44197</v>
      </c>
      <c r="G13" s="119">
        <v>44561</v>
      </c>
      <c r="H13" s="119">
        <v>44500</v>
      </c>
      <c r="I13" s="119">
        <v>44500</v>
      </c>
      <c r="J13" s="131"/>
    </row>
    <row r="14" spans="1:10" s="13" customFormat="1" ht="29.25" customHeight="1" x14ac:dyDescent="0.15">
      <c r="A14" s="101">
        <v>11</v>
      </c>
      <c r="B14" s="121" t="s">
        <v>172</v>
      </c>
      <c r="C14" s="122" t="s">
        <v>173</v>
      </c>
      <c r="D14" s="113">
        <v>87015720</v>
      </c>
      <c r="E14" s="123">
        <v>44189</v>
      </c>
      <c r="F14" s="124">
        <v>44197</v>
      </c>
      <c r="G14" s="124">
        <v>44561</v>
      </c>
      <c r="H14" s="119">
        <v>44500</v>
      </c>
      <c r="I14" s="119">
        <v>44500</v>
      </c>
      <c r="J14" s="131"/>
    </row>
    <row r="15" spans="1:10" s="13" customFormat="1" ht="29.25" customHeight="1" x14ac:dyDescent="0.15">
      <c r="A15" s="101">
        <v>12</v>
      </c>
      <c r="B15" s="121" t="s">
        <v>127</v>
      </c>
      <c r="C15" s="122" t="s">
        <v>159</v>
      </c>
      <c r="D15" s="113">
        <v>20700000</v>
      </c>
      <c r="E15" s="123">
        <v>44204</v>
      </c>
      <c r="F15" s="124">
        <v>44207</v>
      </c>
      <c r="G15" s="124">
        <v>44561</v>
      </c>
      <c r="H15" s="119">
        <v>44500</v>
      </c>
      <c r="I15" s="119">
        <v>44500</v>
      </c>
      <c r="J15" s="131"/>
    </row>
    <row r="16" spans="1:10" s="13" customFormat="1" ht="29.25" customHeight="1" x14ac:dyDescent="0.15">
      <c r="A16" s="101">
        <v>13</v>
      </c>
      <c r="B16" s="121" t="s">
        <v>168</v>
      </c>
      <c r="C16" s="122" t="s">
        <v>167</v>
      </c>
      <c r="D16" s="113">
        <v>9006000</v>
      </c>
      <c r="E16" s="123">
        <v>44377</v>
      </c>
      <c r="F16" s="124">
        <v>44378</v>
      </c>
      <c r="G16" s="124">
        <v>44561</v>
      </c>
      <c r="H16" s="119">
        <v>44500</v>
      </c>
      <c r="I16" s="119">
        <v>44500</v>
      </c>
      <c r="J16" s="132"/>
    </row>
    <row r="17" spans="1:10" s="13" customFormat="1" ht="29.25" customHeight="1" x14ac:dyDescent="0.15">
      <c r="A17" s="166">
        <v>14</v>
      </c>
      <c r="B17" s="121" t="s">
        <v>228</v>
      </c>
      <c r="C17" s="122" t="s">
        <v>229</v>
      </c>
      <c r="D17" s="113">
        <v>9291200</v>
      </c>
      <c r="E17" s="123">
        <v>44474</v>
      </c>
      <c r="F17" s="124">
        <v>44478</v>
      </c>
      <c r="G17" s="124">
        <v>44486</v>
      </c>
      <c r="H17" s="124">
        <v>44486</v>
      </c>
      <c r="I17" s="124">
        <v>44486</v>
      </c>
      <c r="J17" s="132"/>
    </row>
    <row r="18" spans="1:10" s="13" customFormat="1" ht="29.25" customHeight="1" x14ac:dyDescent="0.15">
      <c r="A18" s="166">
        <v>15</v>
      </c>
      <c r="B18" s="121" t="s">
        <v>230</v>
      </c>
      <c r="C18" s="122" t="s">
        <v>231</v>
      </c>
      <c r="D18" s="113">
        <v>1940000</v>
      </c>
      <c r="E18" s="123">
        <v>44428</v>
      </c>
      <c r="F18" s="124">
        <v>44429</v>
      </c>
      <c r="G18" s="124">
        <v>44484</v>
      </c>
      <c r="H18" s="124">
        <v>44484</v>
      </c>
      <c r="I18" s="124">
        <v>44484</v>
      </c>
      <c r="J18" s="132"/>
    </row>
    <row r="19" spans="1:10" s="13" customFormat="1" ht="29.25" customHeight="1" x14ac:dyDescent="0.15">
      <c r="A19" s="166">
        <v>16</v>
      </c>
      <c r="B19" s="121" t="s">
        <v>232</v>
      </c>
      <c r="C19" s="122" t="s">
        <v>233</v>
      </c>
      <c r="D19" s="113">
        <v>12595000</v>
      </c>
      <c r="E19" s="123">
        <v>44333</v>
      </c>
      <c r="F19" s="124">
        <v>44338</v>
      </c>
      <c r="G19" s="124">
        <v>44513</v>
      </c>
      <c r="H19" s="124">
        <v>44471</v>
      </c>
      <c r="I19" s="124">
        <v>44471</v>
      </c>
      <c r="J19" s="132"/>
    </row>
    <row r="20" spans="1:10" s="13" customFormat="1" ht="29.25" customHeight="1" x14ac:dyDescent="0.15">
      <c r="A20" s="166">
        <v>17</v>
      </c>
      <c r="B20" s="121" t="s">
        <v>234</v>
      </c>
      <c r="C20" s="122" t="s">
        <v>231</v>
      </c>
      <c r="D20" s="113">
        <v>2420000</v>
      </c>
      <c r="E20" s="123">
        <v>44477</v>
      </c>
      <c r="F20" s="124">
        <v>44485</v>
      </c>
      <c r="G20" s="124">
        <v>44485</v>
      </c>
      <c r="H20" s="124">
        <v>44485</v>
      </c>
      <c r="I20" s="124">
        <v>44485</v>
      </c>
      <c r="J20" s="132"/>
    </row>
    <row r="21" spans="1:10" s="13" customFormat="1" ht="29.25" customHeight="1" thickBot="1" x14ac:dyDescent="0.2">
      <c r="A21" s="125">
        <v>18</v>
      </c>
      <c r="B21" s="126" t="s">
        <v>235</v>
      </c>
      <c r="C21" s="127" t="s">
        <v>236</v>
      </c>
      <c r="D21" s="118">
        <v>7469000</v>
      </c>
      <c r="E21" s="128">
        <v>44291</v>
      </c>
      <c r="F21" s="129">
        <v>44292</v>
      </c>
      <c r="G21" s="129">
        <v>44500</v>
      </c>
      <c r="H21" s="129">
        <v>44494</v>
      </c>
      <c r="I21" s="129">
        <v>44494</v>
      </c>
      <c r="J21" s="14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15" zoomScaleNormal="115" workbookViewId="0">
      <selection activeCell="B1" sqref="B1:J1"/>
    </sheetView>
  </sheetViews>
  <sheetFormatPr defaultRowHeight="13.5" x14ac:dyDescent="0.1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7.33203125" style="4" customWidth="1"/>
    <col min="11" max="11" width="11.5546875" style="14" bestFit="1" customWidth="1"/>
    <col min="12" max="16384" width="8.88671875" style="14"/>
  </cols>
  <sheetData>
    <row r="1" spans="1:10" ht="25.5" x14ac:dyDescent="0.15">
      <c r="B1" s="178" t="s">
        <v>184</v>
      </c>
      <c r="C1" s="178"/>
      <c r="D1" s="178"/>
      <c r="E1" s="178"/>
      <c r="F1" s="178"/>
      <c r="G1" s="178"/>
      <c r="H1" s="178"/>
      <c r="I1" s="178"/>
      <c r="J1" s="178"/>
    </row>
    <row r="2" spans="1:10" ht="26.25" thickBot="1" x14ac:dyDescent="0.2">
      <c r="B2" s="179" t="s">
        <v>21</v>
      </c>
      <c r="C2" s="179"/>
      <c r="D2" s="40"/>
      <c r="E2" s="45"/>
      <c r="F2" s="45"/>
      <c r="G2" s="45"/>
      <c r="H2" s="45"/>
      <c r="I2" s="45"/>
      <c r="J2" s="46" t="s">
        <v>16</v>
      </c>
    </row>
    <row r="3" spans="1:10" ht="26.25" customHeight="1" x14ac:dyDescent="0.15">
      <c r="A3" s="47" t="s">
        <v>115</v>
      </c>
      <c r="B3" s="48" t="s">
        <v>1</v>
      </c>
      <c r="C3" s="49" t="s">
        <v>2</v>
      </c>
      <c r="D3" s="50" t="s">
        <v>11</v>
      </c>
      <c r="E3" s="51" t="s">
        <v>12</v>
      </c>
      <c r="F3" s="51" t="s">
        <v>17</v>
      </c>
      <c r="G3" s="51" t="s">
        <v>13</v>
      </c>
      <c r="H3" s="51" t="s">
        <v>14</v>
      </c>
      <c r="I3" s="51" t="s">
        <v>15</v>
      </c>
      <c r="J3" s="52" t="s">
        <v>18</v>
      </c>
    </row>
    <row r="4" spans="1:10" ht="22.5" customHeight="1" x14ac:dyDescent="0.15">
      <c r="A4" s="101">
        <v>1</v>
      </c>
      <c r="B4" s="3" t="s">
        <v>19</v>
      </c>
      <c r="C4" s="104" t="s">
        <v>126</v>
      </c>
      <c r="D4" s="105" t="s">
        <v>22</v>
      </c>
      <c r="E4" s="106">
        <v>6600000</v>
      </c>
      <c r="F4" s="107"/>
      <c r="G4" s="107">
        <f>550000*10</f>
        <v>5500000</v>
      </c>
      <c r="H4" s="107"/>
      <c r="I4" s="107">
        <f>G4</f>
        <v>5500000</v>
      </c>
      <c r="J4" s="108" t="s">
        <v>237</v>
      </c>
    </row>
    <row r="5" spans="1:10" ht="22.5" customHeight="1" x14ac:dyDescent="0.15">
      <c r="A5" s="109">
        <v>2</v>
      </c>
      <c r="B5" s="3" t="s">
        <v>19</v>
      </c>
      <c r="C5" s="104" t="s">
        <v>128</v>
      </c>
      <c r="D5" s="110" t="s">
        <v>129</v>
      </c>
      <c r="E5" s="107">
        <v>3240000</v>
      </c>
      <c r="F5" s="107"/>
      <c r="G5" s="107">
        <f>270000*10</f>
        <v>2700000</v>
      </c>
      <c r="H5" s="107"/>
      <c r="I5" s="107">
        <f t="shared" ref="I5:I11" si="0">G5</f>
        <v>2700000</v>
      </c>
      <c r="J5" s="108" t="s">
        <v>237</v>
      </c>
    </row>
    <row r="6" spans="1:10" ht="22.5" customHeight="1" x14ac:dyDescent="0.15">
      <c r="A6" s="109">
        <v>3</v>
      </c>
      <c r="B6" s="3" t="s">
        <v>19</v>
      </c>
      <c r="C6" s="104" t="s">
        <v>130</v>
      </c>
      <c r="D6" s="105" t="s">
        <v>131</v>
      </c>
      <c r="E6" s="106">
        <v>2580000</v>
      </c>
      <c r="F6" s="107"/>
      <c r="G6" s="107">
        <f>215000*10</f>
        <v>2150000</v>
      </c>
      <c r="H6" s="107"/>
      <c r="I6" s="107">
        <f t="shared" si="0"/>
        <v>2150000</v>
      </c>
      <c r="J6" s="108" t="s">
        <v>237</v>
      </c>
    </row>
    <row r="7" spans="1:10" ht="22.5" customHeight="1" x14ac:dyDescent="0.15">
      <c r="A7" s="109">
        <v>4</v>
      </c>
      <c r="B7" s="3" t="s">
        <v>19</v>
      </c>
      <c r="C7" s="111" t="s">
        <v>132</v>
      </c>
      <c r="D7" s="110" t="s">
        <v>133</v>
      </c>
      <c r="E7" s="107">
        <v>2112000</v>
      </c>
      <c r="F7" s="107"/>
      <c r="G7" s="107">
        <f>176000*10</f>
        <v>1760000</v>
      </c>
      <c r="H7" s="107"/>
      <c r="I7" s="107">
        <f t="shared" si="0"/>
        <v>1760000</v>
      </c>
      <c r="J7" s="108" t="s">
        <v>237</v>
      </c>
    </row>
    <row r="8" spans="1:10" ht="22.5" customHeight="1" x14ac:dyDescent="0.15">
      <c r="A8" s="109">
        <v>5</v>
      </c>
      <c r="B8" s="3" t="s">
        <v>19</v>
      </c>
      <c r="C8" s="104" t="s">
        <v>144</v>
      </c>
      <c r="D8" s="105" t="s">
        <v>146</v>
      </c>
      <c r="E8" s="106">
        <v>765600</v>
      </c>
      <c r="F8" s="107"/>
      <c r="G8" s="107">
        <f>63800*10</f>
        <v>638000</v>
      </c>
      <c r="H8" s="107"/>
      <c r="I8" s="107">
        <f t="shared" si="0"/>
        <v>638000</v>
      </c>
      <c r="J8" s="108" t="s">
        <v>237</v>
      </c>
    </row>
    <row r="9" spans="1:10" ht="22.5" customHeight="1" x14ac:dyDescent="0.15">
      <c r="A9" s="109">
        <v>6</v>
      </c>
      <c r="B9" s="3" t="s">
        <v>19</v>
      </c>
      <c r="C9" s="112" t="s">
        <v>145</v>
      </c>
      <c r="D9" s="105" t="s">
        <v>140</v>
      </c>
      <c r="E9" s="106">
        <v>11376410</v>
      </c>
      <c r="F9" s="107"/>
      <c r="G9" s="107">
        <f>949290+947920*9</f>
        <v>9480570</v>
      </c>
      <c r="H9" s="107"/>
      <c r="I9" s="107">
        <f t="shared" si="0"/>
        <v>9480570</v>
      </c>
      <c r="J9" s="108" t="s">
        <v>237</v>
      </c>
    </row>
    <row r="10" spans="1:10" ht="22.5" customHeight="1" x14ac:dyDescent="0.15">
      <c r="A10" s="109">
        <v>7</v>
      </c>
      <c r="B10" s="3" t="s">
        <v>19</v>
      </c>
      <c r="C10" s="104" t="s">
        <v>147</v>
      </c>
      <c r="D10" s="110" t="s">
        <v>142</v>
      </c>
      <c r="E10" s="107">
        <v>2520000</v>
      </c>
      <c r="F10" s="107"/>
      <c r="G10" s="107">
        <f>210000*10</f>
        <v>2100000</v>
      </c>
      <c r="H10" s="107"/>
      <c r="I10" s="107">
        <f t="shared" si="0"/>
        <v>2100000</v>
      </c>
      <c r="J10" s="108" t="s">
        <v>237</v>
      </c>
    </row>
    <row r="11" spans="1:10" ht="22.5" customHeight="1" x14ac:dyDescent="0.15">
      <c r="A11" s="109">
        <v>8</v>
      </c>
      <c r="B11" s="3" t="s">
        <v>148</v>
      </c>
      <c r="C11" s="104" t="s">
        <v>149</v>
      </c>
      <c r="D11" s="110" t="s">
        <v>150</v>
      </c>
      <c r="E11" s="107">
        <v>1200000</v>
      </c>
      <c r="F11" s="107"/>
      <c r="G11" s="107">
        <f>100000*10</f>
        <v>1000000</v>
      </c>
      <c r="H11" s="107"/>
      <c r="I11" s="107">
        <f t="shared" si="0"/>
        <v>1000000</v>
      </c>
      <c r="J11" s="108" t="s">
        <v>237</v>
      </c>
    </row>
    <row r="12" spans="1:10" ht="22.5" customHeight="1" x14ac:dyDescent="0.15">
      <c r="A12" s="109">
        <v>9</v>
      </c>
      <c r="B12" s="3" t="s">
        <v>158</v>
      </c>
      <c r="C12" s="104" t="s">
        <v>152</v>
      </c>
      <c r="D12" s="110" t="s">
        <v>154</v>
      </c>
      <c r="E12" s="107">
        <v>833987000</v>
      </c>
      <c r="F12" s="107"/>
      <c r="G12" s="107">
        <f>39189210+40281420+38702910+38702910+50428450+53613620+51380670+50815020+50425200+51492240</f>
        <v>465031650</v>
      </c>
      <c r="H12" s="107"/>
      <c r="I12" s="107">
        <f t="shared" ref="I12:I16" si="1">G12</f>
        <v>465031650</v>
      </c>
      <c r="J12" s="108" t="s">
        <v>237</v>
      </c>
    </row>
    <row r="13" spans="1:10" s="135" customFormat="1" ht="22.5" customHeight="1" x14ac:dyDescent="0.15">
      <c r="A13" s="109">
        <v>10</v>
      </c>
      <c r="B13" s="3" t="s">
        <v>158</v>
      </c>
      <c r="C13" s="104" t="s">
        <v>155</v>
      </c>
      <c r="D13" s="110" t="s">
        <v>156</v>
      </c>
      <c r="E13" s="107">
        <v>40500000</v>
      </c>
      <c r="F13" s="107"/>
      <c r="G13" s="107">
        <f>2178000+2997000+3487500+2916000+2448000+3051000+2362500+2898000+2862000+3078000</f>
        <v>28278000</v>
      </c>
      <c r="H13" s="107"/>
      <c r="I13" s="107">
        <f t="shared" si="1"/>
        <v>28278000</v>
      </c>
      <c r="J13" s="108" t="s">
        <v>237</v>
      </c>
    </row>
    <row r="14" spans="1:10" s="135" customFormat="1" ht="22.5" customHeight="1" x14ac:dyDescent="0.15">
      <c r="A14" s="109">
        <v>11</v>
      </c>
      <c r="B14" s="136" t="s">
        <v>241</v>
      </c>
      <c r="C14" s="137" t="s">
        <v>242</v>
      </c>
      <c r="D14" s="122" t="s">
        <v>243</v>
      </c>
      <c r="E14" s="113">
        <v>87015720</v>
      </c>
      <c r="F14" s="113"/>
      <c r="G14" s="113">
        <f>39400640+4925080+4925080</f>
        <v>49250800</v>
      </c>
      <c r="H14" s="113"/>
      <c r="I14" s="107">
        <v>49250800</v>
      </c>
      <c r="J14" s="108" t="s">
        <v>240</v>
      </c>
    </row>
    <row r="15" spans="1:10" s="135" customFormat="1" ht="22.5" customHeight="1" x14ac:dyDescent="0.15">
      <c r="A15" s="109">
        <v>12</v>
      </c>
      <c r="B15" s="136" t="s">
        <v>136</v>
      </c>
      <c r="C15" s="137" t="s">
        <v>137</v>
      </c>
      <c r="D15" s="138" t="s">
        <v>138</v>
      </c>
      <c r="E15" s="139">
        <v>20700000</v>
      </c>
      <c r="F15" s="113"/>
      <c r="G15" s="113">
        <f>1350000+1620000+1980000+1710000+1530000+1935000+1980000+1890000+1710000+1710000</f>
        <v>17415000</v>
      </c>
      <c r="H15" s="113"/>
      <c r="I15" s="107">
        <f t="shared" si="1"/>
        <v>17415000</v>
      </c>
      <c r="J15" s="108" t="s">
        <v>238</v>
      </c>
    </row>
    <row r="16" spans="1:10" s="135" customFormat="1" ht="22.5" customHeight="1" x14ac:dyDescent="0.15">
      <c r="A16" s="140">
        <v>13</v>
      </c>
      <c r="B16" s="136" t="s">
        <v>170</v>
      </c>
      <c r="C16" s="121" t="s">
        <v>169</v>
      </c>
      <c r="D16" s="138" t="s">
        <v>171</v>
      </c>
      <c r="E16" s="139">
        <v>9006000</v>
      </c>
      <c r="F16" s="113"/>
      <c r="G16" s="139">
        <f>1501000+1501000+1501000+1501000</f>
        <v>6004000</v>
      </c>
      <c r="H16" s="139"/>
      <c r="I16" s="139">
        <f t="shared" si="1"/>
        <v>6004000</v>
      </c>
      <c r="J16" s="141" t="s">
        <v>239</v>
      </c>
    </row>
    <row r="17" spans="1:10" s="135" customFormat="1" ht="22.5" customHeight="1" x14ac:dyDescent="0.15">
      <c r="A17" s="140">
        <v>14</v>
      </c>
      <c r="B17" s="3" t="s">
        <v>244</v>
      </c>
      <c r="C17" s="121" t="s">
        <v>245</v>
      </c>
      <c r="D17" s="138" t="s">
        <v>246</v>
      </c>
      <c r="E17" s="139">
        <v>9291200</v>
      </c>
      <c r="F17" s="113"/>
      <c r="G17" s="139">
        <v>9291200</v>
      </c>
      <c r="H17" s="139"/>
      <c r="I17" s="107">
        <v>9291200</v>
      </c>
      <c r="J17" s="141" t="s">
        <v>252</v>
      </c>
    </row>
    <row r="18" spans="1:10" s="135" customFormat="1" ht="26.25" customHeight="1" x14ac:dyDescent="0.15">
      <c r="A18" s="140">
        <v>15</v>
      </c>
      <c r="B18" s="136" t="s">
        <v>21</v>
      </c>
      <c r="C18" s="121" t="s">
        <v>247</v>
      </c>
      <c r="D18" s="138" t="s">
        <v>250</v>
      </c>
      <c r="E18" s="139">
        <v>1940000</v>
      </c>
      <c r="F18" s="113"/>
      <c r="G18" s="139">
        <v>1940000</v>
      </c>
      <c r="H18" s="139"/>
      <c r="I18" s="113">
        <v>1940000</v>
      </c>
      <c r="J18" s="141" t="s">
        <v>253</v>
      </c>
    </row>
    <row r="19" spans="1:10" s="135" customFormat="1" ht="26.25" customHeight="1" x14ac:dyDescent="0.15">
      <c r="A19" s="140">
        <v>16</v>
      </c>
      <c r="B19" s="136" t="s">
        <v>21</v>
      </c>
      <c r="C19" s="121" t="s">
        <v>248</v>
      </c>
      <c r="D19" s="138" t="s">
        <v>233</v>
      </c>
      <c r="E19" s="139">
        <v>12595000</v>
      </c>
      <c r="F19" s="113"/>
      <c r="G19" s="139">
        <v>12595000</v>
      </c>
      <c r="H19" s="139"/>
      <c r="I19" s="113">
        <v>12595000</v>
      </c>
      <c r="J19" s="141" t="s">
        <v>253</v>
      </c>
    </row>
    <row r="20" spans="1:10" s="135" customFormat="1" ht="26.25" customHeight="1" x14ac:dyDescent="0.15">
      <c r="A20" s="140">
        <v>17</v>
      </c>
      <c r="B20" s="136" t="s">
        <v>21</v>
      </c>
      <c r="C20" s="121" t="s">
        <v>249</v>
      </c>
      <c r="D20" s="138" t="s">
        <v>233</v>
      </c>
      <c r="E20" s="139">
        <v>242000</v>
      </c>
      <c r="F20" s="113"/>
      <c r="G20" s="139">
        <v>242000</v>
      </c>
      <c r="H20" s="139"/>
      <c r="I20" s="113">
        <v>242000</v>
      </c>
      <c r="J20" s="141" t="s">
        <v>254</v>
      </c>
    </row>
    <row r="21" spans="1:10" s="135" customFormat="1" ht="26.25" customHeight="1" thickBot="1" x14ac:dyDescent="0.2">
      <c r="A21" s="114">
        <v>18</v>
      </c>
      <c r="B21" s="115" t="s">
        <v>21</v>
      </c>
      <c r="C21" s="126" t="s">
        <v>235</v>
      </c>
      <c r="D21" s="116" t="s">
        <v>251</v>
      </c>
      <c r="E21" s="117">
        <v>7469000</v>
      </c>
      <c r="F21" s="118"/>
      <c r="G21" s="117">
        <v>7469000</v>
      </c>
      <c r="H21" s="117"/>
      <c r="I21" s="118">
        <v>7469000</v>
      </c>
      <c r="J21" s="167" t="s">
        <v>253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6" ht="35.1" customHeight="1" x14ac:dyDescent="0.15">
      <c r="A1" s="173" t="s">
        <v>185</v>
      </c>
      <c r="B1" s="173"/>
      <c r="C1" s="173"/>
      <c r="D1" s="173"/>
      <c r="E1" s="173"/>
    </row>
    <row r="2" spans="1:6" ht="26.25" thickBot="1" x14ac:dyDescent="0.2">
      <c r="A2" s="2" t="s">
        <v>34</v>
      </c>
      <c r="B2" s="2"/>
      <c r="C2" s="22"/>
      <c r="D2" s="22"/>
      <c r="E2" s="19" t="s">
        <v>33</v>
      </c>
    </row>
    <row r="3" spans="1:6" ht="21" customHeight="1" thickTop="1" x14ac:dyDescent="0.15">
      <c r="A3" s="180" t="s">
        <v>32</v>
      </c>
      <c r="B3" s="37" t="s">
        <v>31</v>
      </c>
      <c r="C3" s="183" t="s">
        <v>299</v>
      </c>
      <c r="D3" s="184"/>
      <c r="E3" s="185"/>
    </row>
    <row r="4" spans="1:6" ht="21" customHeight="1" x14ac:dyDescent="0.15">
      <c r="A4" s="181"/>
      <c r="B4" s="35" t="s">
        <v>30</v>
      </c>
      <c r="C4" s="87">
        <v>13250000</v>
      </c>
      <c r="D4" s="35" t="s">
        <v>116</v>
      </c>
      <c r="E4" s="23">
        <v>12595000</v>
      </c>
    </row>
    <row r="5" spans="1:6" ht="21" customHeight="1" x14ac:dyDescent="0.15">
      <c r="A5" s="181"/>
      <c r="B5" s="35" t="s">
        <v>29</v>
      </c>
      <c r="C5" s="130">
        <f>E4/C4</f>
        <v>0.95056603773584902</v>
      </c>
      <c r="D5" s="35" t="s">
        <v>28</v>
      </c>
      <c r="E5" s="23">
        <v>12595000</v>
      </c>
    </row>
    <row r="6" spans="1:6" ht="21" customHeight="1" x14ac:dyDescent="0.15">
      <c r="A6" s="181"/>
      <c r="B6" s="35" t="s">
        <v>27</v>
      </c>
      <c r="C6" s="28" t="s">
        <v>272</v>
      </c>
      <c r="D6" s="35" t="s">
        <v>117</v>
      </c>
      <c r="E6" s="38" t="s">
        <v>271</v>
      </c>
      <c r="F6" s="13" t="s">
        <v>86</v>
      </c>
    </row>
    <row r="7" spans="1:6" ht="21" customHeight="1" x14ac:dyDescent="0.15">
      <c r="A7" s="181"/>
      <c r="B7" s="35" t="s">
        <v>26</v>
      </c>
      <c r="C7" s="21" t="s">
        <v>162</v>
      </c>
      <c r="D7" s="35" t="s">
        <v>118</v>
      </c>
      <c r="E7" s="38" t="s">
        <v>270</v>
      </c>
    </row>
    <row r="8" spans="1:6" ht="21" customHeight="1" x14ac:dyDescent="0.15">
      <c r="A8" s="181"/>
      <c r="B8" s="35" t="s">
        <v>25</v>
      </c>
      <c r="C8" s="21" t="s">
        <v>163</v>
      </c>
      <c r="D8" s="35" t="s">
        <v>24</v>
      </c>
      <c r="E8" s="24" t="s">
        <v>305</v>
      </c>
    </row>
    <row r="9" spans="1:6" ht="21" customHeight="1" thickBot="1" x14ac:dyDescent="0.2">
      <c r="A9" s="182"/>
      <c r="B9" s="36" t="s">
        <v>23</v>
      </c>
      <c r="C9" s="20" t="s">
        <v>164</v>
      </c>
      <c r="D9" s="36" t="s">
        <v>160</v>
      </c>
      <c r="E9" s="33" t="s">
        <v>278</v>
      </c>
    </row>
    <row r="10" spans="1:6" ht="21" customHeight="1" thickTop="1" x14ac:dyDescent="0.15">
      <c r="A10" s="180" t="s">
        <v>32</v>
      </c>
      <c r="B10" s="37" t="s">
        <v>31</v>
      </c>
      <c r="C10" s="183" t="s">
        <v>255</v>
      </c>
      <c r="D10" s="184"/>
      <c r="E10" s="185"/>
    </row>
    <row r="11" spans="1:6" ht="21" customHeight="1" x14ac:dyDescent="0.15">
      <c r="A11" s="181"/>
      <c r="B11" s="35" t="s">
        <v>30</v>
      </c>
      <c r="C11" s="87">
        <v>9780300</v>
      </c>
      <c r="D11" s="35" t="s">
        <v>116</v>
      </c>
      <c r="E11" s="23">
        <v>9291000</v>
      </c>
    </row>
    <row r="12" spans="1:6" ht="21" customHeight="1" x14ac:dyDescent="0.15">
      <c r="A12" s="181"/>
      <c r="B12" s="35" t="s">
        <v>29</v>
      </c>
      <c r="C12" s="130">
        <f>E11/C11</f>
        <v>0.94997085978957696</v>
      </c>
      <c r="D12" s="35" t="s">
        <v>28</v>
      </c>
      <c r="E12" s="23">
        <v>9291000</v>
      </c>
    </row>
    <row r="13" spans="1:6" ht="21" customHeight="1" x14ac:dyDescent="0.15">
      <c r="A13" s="181"/>
      <c r="B13" s="35" t="s">
        <v>27</v>
      </c>
      <c r="C13" s="28" t="s">
        <v>259</v>
      </c>
      <c r="D13" s="35" t="s">
        <v>117</v>
      </c>
      <c r="E13" s="38" t="s">
        <v>258</v>
      </c>
      <c r="F13" s="13" t="s">
        <v>86</v>
      </c>
    </row>
    <row r="14" spans="1:6" ht="21" customHeight="1" x14ac:dyDescent="0.15">
      <c r="A14" s="181"/>
      <c r="B14" s="35" t="s">
        <v>26</v>
      </c>
      <c r="C14" s="21" t="s">
        <v>162</v>
      </c>
      <c r="D14" s="35" t="s">
        <v>118</v>
      </c>
      <c r="E14" s="38" t="s">
        <v>257</v>
      </c>
    </row>
    <row r="15" spans="1:6" ht="21" customHeight="1" x14ac:dyDescent="0.15">
      <c r="A15" s="181"/>
      <c r="B15" s="35" t="s">
        <v>25</v>
      </c>
      <c r="C15" s="21" t="s">
        <v>163</v>
      </c>
      <c r="D15" s="35" t="s">
        <v>24</v>
      </c>
      <c r="E15" s="24" t="s">
        <v>229</v>
      </c>
    </row>
    <row r="16" spans="1:6" ht="21" customHeight="1" thickBot="1" x14ac:dyDescent="0.2">
      <c r="A16" s="182"/>
      <c r="B16" s="36" t="s">
        <v>23</v>
      </c>
      <c r="C16" s="20" t="s">
        <v>164</v>
      </c>
      <c r="D16" s="36" t="s">
        <v>160</v>
      </c>
      <c r="E16" s="33" t="s">
        <v>260</v>
      </c>
    </row>
    <row r="17" spans="1:6" ht="21" customHeight="1" thickTop="1" x14ac:dyDescent="0.15">
      <c r="A17" s="180" t="s">
        <v>32</v>
      </c>
      <c r="B17" s="37" t="s">
        <v>31</v>
      </c>
      <c r="C17" s="183" t="s">
        <v>261</v>
      </c>
      <c r="D17" s="184"/>
      <c r="E17" s="185"/>
    </row>
    <row r="18" spans="1:6" ht="21" customHeight="1" x14ac:dyDescent="0.15">
      <c r="A18" s="181"/>
      <c r="B18" s="35" t="s">
        <v>30</v>
      </c>
      <c r="C18" s="87">
        <v>2541000</v>
      </c>
      <c r="D18" s="35" t="s">
        <v>116</v>
      </c>
      <c r="E18" s="23">
        <v>2420000</v>
      </c>
    </row>
    <row r="19" spans="1:6" ht="21" customHeight="1" x14ac:dyDescent="0.15">
      <c r="A19" s="181"/>
      <c r="B19" s="35" t="s">
        <v>29</v>
      </c>
      <c r="C19" s="130">
        <f>E18/C18</f>
        <v>0.95238095238095233</v>
      </c>
      <c r="D19" s="35" t="s">
        <v>28</v>
      </c>
      <c r="E19" s="23">
        <v>2420000</v>
      </c>
    </row>
    <row r="20" spans="1:6" ht="21" customHeight="1" x14ac:dyDescent="0.15">
      <c r="A20" s="181"/>
      <c r="B20" s="35" t="s">
        <v>27</v>
      </c>
      <c r="C20" s="28" t="s">
        <v>264</v>
      </c>
      <c r="D20" s="35" t="s">
        <v>117</v>
      </c>
      <c r="E20" s="38" t="s">
        <v>262</v>
      </c>
      <c r="F20" s="13" t="s">
        <v>86</v>
      </c>
    </row>
    <row r="21" spans="1:6" ht="21" customHeight="1" x14ac:dyDescent="0.15">
      <c r="A21" s="181"/>
      <c r="B21" s="35" t="s">
        <v>26</v>
      </c>
      <c r="C21" s="21" t="s">
        <v>162</v>
      </c>
      <c r="D21" s="35" t="s">
        <v>118</v>
      </c>
      <c r="E21" s="38" t="s">
        <v>263</v>
      </c>
    </row>
    <row r="22" spans="1:6" ht="21" customHeight="1" x14ac:dyDescent="0.15">
      <c r="A22" s="181"/>
      <c r="B22" s="35" t="s">
        <v>25</v>
      </c>
      <c r="C22" s="21" t="s">
        <v>163</v>
      </c>
      <c r="D22" s="35" t="s">
        <v>24</v>
      </c>
      <c r="E22" s="24" t="s">
        <v>233</v>
      </c>
    </row>
    <row r="23" spans="1:6" ht="21" customHeight="1" thickBot="1" x14ac:dyDescent="0.2">
      <c r="A23" s="182"/>
      <c r="B23" s="36" t="s">
        <v>23</v>
      </c>
      <c r="C23" s="20" t="s">
        <v>164</v>
      </c>
      <c r="D23" s="36" t="s">
        <v>160</v>
      </c>
      <c r="E23" s="33" t="s">
        <v>278</v>
      </c>
    </row>
    <row r="24" spans="1:6" ht="21" customHeight="1" thickTop="1" x14ac:dyDescent="0.15">
      <c r="A24" s="180" t="s">
        <v>32</v>
      </c>
      <c r="B24" s="37" t="s">
        <v>31</v>
      </c>
      <c r="C24" s="183" t="s">
        <v>265</v>
      </c>
      <c r="D24" s="184"/>
      <c r="E24" s="185"/>
    </row>
    <row r="25" spans="1:6" ht="21" customHeight="1" x14ac:dyDescent="0.15">
      <c r="A25" s="181"/>
      <c r="B25" s="35" t="s">
        <v>30</v>
      </c>
      <c r="C25" s="87">
        <v>2500000</v>
      </c>
      <c r="D25" s="35" t="s">
        <v>116</v>
      </c>
      <c r="E25" s="23">
        <v>2425000</v>
      </c>
    </row>
    <row r="26" spans="1:6" ht="21" customHeight="1" x14ac:dyDescent="0.15">
      <c r="A26" s="181"/>
      <c r="B26" s="35" t="s">
        <v>29</v>
      </c>
      <c r="C26" s="130">
        <f>E25/C25</f>
        <v>0.97</v>
      </c>
      <c r="D26" s="35" t="s">
        <v>28</v>
      </c>
      <c r="E26" s="23">
        <v>2425000</v>
      </c>
    </row>
    <row r="27" spans="1:6" ht="21" customHeight="1" x14ac:dyDescent="0.15">
      <c r="A27" s="181"/>
      <c r="B27" s="35" t="s">
        <v>27</v>
      </c>
      <c r="C27" s="28" t="s">
        <v>269</v>
      </c>
      <c r="D27" s="35" t="s">
        <v>117</v>
      </c>
      <c r="E27" s="38" t="s">
        <v>266</v>
      </c>
      <c r="F27" s="13" t="s">
        <v>86</v>
      </c>
    </row>
    <row r="28" spans="1:6" ht="21" customHeight="1" x14ac:dyDescent="0.15">
      <c r="A28" s="181"/>
      <c r="B28" s="35" t="s">
        <v>26</v>
      </c>
      <c r="C28" s="21" t="s">
        <v>162</v>
      </c>
      <c r="D28" s="35" t="s">
        <v>118</v>
      </c>
      <c r="E28" s="38" t="s">
        <v>267</v>
      </c>
    </row>
    <row r="29" spans="1:6" ht="21" customHeight="1" x14ac:dyDescent="0.15">
      <c r="A29" s="181"/>
      <c r="B29" s="35" t="s">
        <v>25</v>
      </c>
      <c r="C29" s="21" t="s">
        <v>163</v>
      </c>
      <c r="D29" s="35" t="s">
        <v>24</v>
      </c>
      <c r="E29" s="24" t="s">
        <v>268</v>
      </c>
    </row>
    <row r="30" spans="1:6" ht="21" customHeight="1" thickBot="1" x14ac:dyDescent="0.2">
      <c r="A30" s="182"/>
      <c r="B30" s="36" t="s">
        <v>23</v>
      </c>
      <c r="C30" s="20" t="s">
        <v>164</v>
      </c>
      <c r="D30" s="168" t="s">
        <v>160</v>
      </c>
      <c r="E30" s="33" t="s">
        <v>302</v>
      </c>
    </row>
    <row r="31" spans="1:6" ht="21" customHeight="1" thickTop="1" x14ac:dyDescent="0.15">
      <c r="A31" s="180" t="s">
        <v>32</v>
      </c>
      <c r="B31" s="37" t="s">
        <v>31</v>
      </c>
      <c r="C31" s="183" t="s">
        <v>273</v>
      </c>
      <c r="D31" s="184"/>
      <c r="E31" s="185"/>
    </row>
    <row r="32" spans="1:6" ht="21" customHeight="1" x14ac:dyDescent="0.15">
      <c r="A32" s="181"/>
      <c r="B32" s="35" t="s">
        <v>30</v>
      </c>
      <c r="C32" s="87">
        <v>7200000</v>
      </c>
      <c r="D32" s="35" t="s">
        <v>116</v>
      </c>
      <c r="E32" s="23">
        <v>6840000</v>
      </c>
    </row>
    <row r="33" spans="1:6" ht="21" customHeight="1" x14ac:dyDescent="0.15">
      <c r="A33" s="181"/>
      <c r="B33" s="35" t="s">
        <v>29</v>
      </c>
      <c r="C33" s="130">
        <f>E32/C32</f>
        <v>0.95</v>
      </c>
      <c r="D33" s="35" t="s">
        <v>28</v>
      </c>
      <c r="E33" s="23">
        <v>6840000</v>
      </c>
    </row>
    <row r="34" spans="1:6" ht="21" customHeight="1" x14ac:dyDescent="0.15">
      <c r="A34" s="181"/>
      <c r="B34" s="35" t="s">
        <v>27</v>
      </c>
      <c r="C34" s="28" t="s">
        <v>276</v>
      </c>
      <c r="D34" s="35" t="s">
        <v>117</v>
      </c>
      <c r="E34" s="38" t="s">
        <v>274</v>
      </c>
      <c r="F34" s="13" t="s">
        <v>86</v>
      </c>
    </row>
    <row r="35" spans="1:6" ht="21" customHeight="1" x14ac:dyDescent="0.15">
      <c r="A35" s="181"/>
      <c r="B35" s="35" t="s">
        <v>26</v>
      </c>
      <c r="C35" s="21" t="s">
        <v>162</v>
      </c>
      <c r="D35" s="35" t="s">
        <v>118</v>
      </c>
      <c r="E35" s="38" t="s">
        <v>275</v>
      </c>
    </row>
    <row r="36" spans="1:6" ht="21" customHeight="1" x14ac:dyDescent="0.15">
      <c r="A36" s="181"/>
      <c r="B36" s="35" t="s">
        <v>25</v>
      </c>
      <c r="C36" s="21" t="s">
        <v>163</v>
      </c>
      <c r="D36" s="35" t="s">
        <v>24</v>
      </c>
      <c r="E36" s="24" t="s">
        <v>277</v>
      </c>
    </row>
    <row r="37" spans="1:6" ht="21" customHeight="1" thickBot="1" x14ac:dyDescent="0.2">
      <c r="A37" s="182"/>
      <c r="B37" s="36" t="s">
        <v>23</v>
      </c>
      <c r="C37" s="20" t="s">
        <v>164</v>
      </c>
      <c r="D37" s="36" t="s">
        <v>160</v>
      </c>
      <c r="E37" s="33" t="s">
        <v>279</v>
      </c>
    </row>
    <row r="38" spans="1:6" ht="21" customHeight="1" thickTop="1" x14ac:dyDescent="0.15">
      <c r="A38" s="180" t="s">
        <v>32</v>
      </c>
      <c r="B38" s="37" t="s">
        <v>31</v>
      </c>
      <c r="C38" s="183" t="s">
        <v>280</v>
      </c>
      <c r="D38" s="184"/>
      <c r="E38" s="185"/>
    </row>
    <row r="39" spans="1:6" ht="21" customHeight="1" x14ac:dyDescent="0.15">
      <c r="A39" s="181"/>
      <c r="B39" s="35" t="s">
        <v>30</v>
      </c>
      <c r="C39" s="87">
        <v>440000</v>
      </c>
      <c r="D39" s="35" t="s">
        <v>116</v>
      </c>
      <c r="E39" s="23">
        <v>400000</v>
      </c>
    </row>
    <row r="40" spans="1:6" ht="21" customHeight="1" x14ac:dyDescent="0.15">
      <c r="A40" s="181"/>
      <c r="B40" s="35" t="s">
        <v>29</v>
      </c>
      <c r="C40" s="130">
        <f>E39/C39</f>
        <v>0.90909090909090906</v>
      </c>
      <c r="D40" s="35" t="s">
        <v>28</v>
      </c>
      <c r="E40" s="23">
        <v>400000</v>
      </c>
    </row>
    <row r="41" spans="1:6" ht="21" customHeight="1" x14ac:dyDescent="0.15">
      <c r="A41" s="181"/>
      <c r="B41" s="35" t="s">
        <v>27</v>
      </c>
      <c r="C41" s="28" t="s">
        <v>281</v>
      </c>
      <c r="D41" s="35" t="s">
        <v>117</v>
      </c>
      <c r="E41" s="38" t="s">
        <v>282</v>
      </c>
      <c r="F41" s="13" t="s">
        <v>86</v>
      </c>
    </row>
    <row r="42" spans="1:6" ht="21" customHeight="1" x14ac:dyDescent="0.15">
      <c r="A42" s="181"/>
      <c r="B42" s="35" t="s">
        <v>26</v>
      </c>
      <c r="C42" s="21" t="s">
        <v>162</v>
      </c>
      <c r="D42" s="35" t="s">
        <v>118</v>
      </c>
      <c r="E42" s="38" t="s">
        <v>283</v>
      </c>
    </row>
    <row r="43" spans="1:6" ht="21" customHeight="1" x14ac:dyDescent="0.15">
      <c r="A43" s="181"/>
      <c r="B43" s="35" t="s">
        <v>25</v>
      </c>
      <c r="C43" s="21" t="s">
        <v>163</v>
      </c>
      <c r="D43" s="35" t="s">
        <v>24</v>
      </c>
      <c r="E43" s="24" t="s">
        <v>284</v>
      </c>
    </row>
    <row r="44" spans="1:6" ht="21" customHeight="1" thickBot="1" x14ac:dyDescent="0.2">
      <c r="A44" s="182"/>
      <c r="B44" s="36" t="s">
        <v>23</v>
      </c>
      <c r="C44" s="20" t="s">
        <v>164</v>
      </c>
      <c r="D44" s="168" t="s">
        <v>160</v>
      </c>
      <c r="E44" s="33" t="s">
        <v>338</v>
      </c>
    </row>
    <row r="45" spans="1:6" ht="21" customHeight="1" thickTop="1" x14ac:dyDescent="0.15">
      <c r="A45" s="180" t="s">
        <v>32</v>
      </c>
      <c r="B45" s="37" t="s">
        <v>31</v>
      </c>
      <c r="C45" s="183" t="s">
        <v>285</v>
      </c>
      <c r="D45" s="184"/>
      <c r="E45" s="185"/>
    </row>
    <row r="46" spans="1:6" ht="21" customHeight="1" x14ac:dyDescent="0.15">
      <c r="A46" s="181"/>
      <c r="B46" s="35" t="s">
        <v>30</v>
      </c>
      <c r="C46" s="87">
        <v>6750000</v>
      </c>
      <c r="D46" s="35" t="s">
        <v>116</v>
      </c>
      <c r="E46" s="23">
        <v>6506000</v>
      </c>
    </row>
    <row r="47" spans="1:6" ht="21" customHeight="1" x14ac:dyDescent="0.15">
      <c r="A47" s="181"/>
      <c r="B47" s="35" t="s">
        <v>29</v>
      </c>
      <c r="C47" s="130">
        <f>E46/C46</f>
        <v>0.96385185185185185</v>
      </c>
      <c r="D47" s="35" t="s">
        <v>28</v>
      </c>
      <c r="E47" s="23">
        <v>6506000</v>
      </c>
    </row>
    <row r="48" spans="1:6" ht="21" customHeight="1" x14ac:dyDescent="0.15">
      <c r="A48" s="181"/>
      <c r="B48" s="35" t="s">
        <v>27</v>
      </c>
      <c r="C48" s="28" t="s">
        <v>286</v>
      </c>
      <c r="D48" s="35" t="s">
        <v>117</v>
      </c>
      <c r="E48" s="38" t="s">
        <v>287</v>
      </c>
      <c r="F48" s="13" t="s">
        <v>86</v>
      </c>
    </row>
    <row r="49" spans="1:6" ht="21" customHeight="1" x14ac:dyDescent="0.15">
      <c r="A49" s="181"/>
      <c r="B49" s="35" t="s">
        <v>26</v>
      </c>
      <c r="C49" s="21" t="s">
        <v>162</v>
      </c>
      <c r="D49" s="35" t="s">
        <v>118</v>
      </c>
      <c r="E49" s="38" t="s">
        <v>288</v>
      </c>
    </row>
    <row r="50" spans="1:6" ht="21" customHeight="1" x14ac:dyDescent="0.15">
      <c r="A50" s="181"/>
      <c r="B50" s="35" t="s">
        <v>25</v>
      </c>
      <c r="C50" s="21" t="s">
        <v>163</v>
      </c>
      <c r="D50" s="35" t="s">
        <v>24</v>
      </c>
      <c r="E50" s="24" t="s">
        <v>289</v>
      </c>
    </row>
    <row r="51" spans="1:6" ht="21" customHeight="1" thickBot="1" x14ac:dyDescent="0.2">
      <c r="A51" s="182"/>
      <c r="B51" s="36" t="s">
        <v>23</v>
      </c>
      <c r="C51" s="20" t="s">
        <v>164</v>
      </c>
      <c r="D51" s="168" t="s">
        <v>160</v>
      </c>
      <c r="E51" s="33" t="s">
        <v>346</v>
      </c>
    </row>
    <row r="52" spans="1:6" ht="21" customHeight="1" thickTop="1" x14ac:dyDescent="0.15">
      <c r="A52" s="180" t="s">
        <v>32</v>
      </c>
      <c r="B52" s="37" t="s">
        <v>31</v>
      </c>
      <c r="C52" s="183" t="s">
        <v>291</v>
      </c>
      <c r="D52" s="184"/>
      <c r="E52" s="185"/>
    </row>
    <row r="53" spans="1:6" ht="21" customHeight="1" x14ac:dyDescent="0.15">
      <c r="A53" s="181"/>
      <c r="B53" s="35" t="s">
        <v>30</v>
      </c>
      <c r="C53" s="87">
        <v>1296000</v>
      </c>
      <c r="D53" s="35" t="s">
        <v>116</v>
      </c>
      <c r="E53" s="23">
        <v>1200000</v>
      </c>
    </row>
    <row r="54" spans="1:6" ht="21" customHeight="1" x14ac:dyDescent="0.15">
      <c r="A54" s="181"/>
      <c r="B54" s="35" t="s">
        <v>29</v>
      </c>
      <c r="C54" s="130">
        <f>E53/C53</f>
        <v>0.92592592592592593</v>
      </c>
      <c r="D54" s="35" t="s">
        <v>28</v>
      </c>
      <c r="E54" s="23">
        <v>1200000</v>
      </c>
    </row>
    <row r="55" spans="1:6" ht="21" customHeight="1" x14ac:dyDescent="0.15">
      <c r="A55" s="181"/>
      <c r="B55" s="35" t="s">
        <v>27</v>
      </c>
      <c r="C55" s="28" t="s">
        <v>286</v>
      </c>
      <c r="D55" s="35" t="s">
        <v>117</v>
      </c>
      <c r="E55" s="38" t="s">
        <v>292</v>
      </c>
      <c r="F55" s="13" t="s">
        <v>86</v>
      </c>
    </row>
    <row r="56" spans="1:6" ht="21" customHeight="1" x14ac:dyDescent="0.15">
      <c r="A56" s="181"/>
      <c r="B56" s="35" t="s">
        <v>26</v>
      </c>
      <c r="C56" s="21" t="s">
        <v>162</v>
      </c>
      <c r="D56" s="35" t="s">
        <v>290</v>
      </c>
      <c r="E56" s="38" t="s">
        <v>293</v>
      </c>
    </row>
    <row r="57" spans="1:6" ht="21" customHeight="1" x14ac:dyDescent="0.15">
      <c r="A57" s="181"/>
      <c r="B57" s="35" t="s">
        <v>25</v>
      </c>
      <c r="C57" s="21" t="s">
        <v>163</v>
      </c>
      <c r="D57" s="35" t="s">
        <v>24</v>
      </c>
      <c r="E57" s="24" t="s">
        <v>294</v>
      </c>
    </row>
    <row r="58" spans="1:6" ht="21" customHeight="1" thickBot="1" x14ac:dyDescent="0.2">
      <c r="A58" s="182"/>
      <c r="B58" s="36" t="s">
        <v>23</v>
      </c>
      <c r="C58" s="20" t="s">
        <v>164</v>
      </c>
      <c r="D58" s="168" t="s">
        <v>160</v>
      </c>
      <c r="E58" s="33" t="s">
        <v>301</v>
      </c>
    </row>
    <row r="59" spans="1:6" ht="21" customHeight="1" thickTop="1" x14ac:dyDescent="0.15">
      <c r="A59" s="180" t="s">
        <v>32</v>
      </c>
      <c r="B59" s="37" t="s">
        <v>31</v>
      </c>
      <c r="C59" s="183" t="s">
        <v>295</v>
      </c>
      <c r="D59" s="184"/>
      <c r="E59" s="185"/>
    </row>
    <row r="60" spans="1:6" ht="21" customHeight="1" x14ac:dyDescent="0.15">
      <c r="A60" s="181"/>
      <c r="B60" s="35" t="s">
        <v>30</v>
      </c>
      <c r="C60" s="87">
        <v>8000000</v>
      </c>
      <c r="D60" s="35" t="s">
        <v>116</v>
      </c>
      <c r="E60" s="23">
        <v>7500000</v>
      </c>
    </row>
    <row r="61" spans="1:6" ht="21" customHeight="1" x14ac:dyDescent="0.15">
      <c r="A61" s="181"/>
      <c r="B61" s="35" t="s">
        <v>29</v>
      </c>
      <c r="C61" s="130">
        <f>E60/C60</f>
        <v>0.9375</v>
      </c>
      <c r="D61" s="35" t="s">
        <v>28</v>
      </c>
      <c r="E61" s="23">
        <v>7500000</v>
      </c>
    </row>
    <row r="62" spans="1:6" ht="21" customHeight="1" x14ac:dyDescent="0.15">
      <c r="A62" s="181"/>
      <c r="B62" s="35" t="s">
        <v>27</v>
      </c>
      <c r="C62" s="28" t="s">
        <v>287</v>
      </c>
      <c r="D62" s="35" t="s">
        <v>117</v>
      </c>
      <c r="E62" s="38" t="s">
        <v>296</v>
      </c>
      <c r="F62" s="13" t="s">
        <v>86</v>
      </c>
    </row>
    <row r="63" spans="1:6" ht="21" customHeight="1" x14ac:dyDescent="0.15">
      <c r="A63" s="181"/>
      <c r="B63" s="35" t="s">
        <v>26</v>
      </c>
      <c r="C63" s="21" t="s">
        <v>162</v>
      </c>
      <c r="D63" s="35" t="s">
        <v>290</v>
      </c>
      <c r="E63" s="38" t="s">
        <v>297</v>
      </c>
    </row>
    <row r="64" spans="1:6" ht="21" customHeight="1" x14ac:dyDescent="0.15">
      <c r="A64" s="181"/>
      <c r="B64" s="35" t="s">
        <v>25</v>
      </c>
      <c r="C64" s="21" t="s">
        <v>163</v>
      </c>
      <c r="D64" s="35" t="s">
        <v>24</v>
      </c>
      <c r="E64" s="24" t="s">
        <v>298</v>
      </c>
    </row>
    <row r="65" spans="1:5" ht="21" customHeight="1" thickBot="1" x14ac:dyDescent="0.2">
      <c r="A65" s="182"/>
      <c r="B65" s="36" t="s">
        <v>23</v>
      </c>
      <c r="C65" s="20" t="s">
        <v>164</v>
      </c>
      <c r="D65" s="168" t="s">
        <v>160</v>
      </c>
      <c r="E65" s="33" t="s">
        <v>300</v>
      </c>
    </row>
    <row r="66" spans="1:5" ht="14.25" thickTop="1" x14ac:dyDescent="0.15"/>
  </sheetData>
  <mergeCells count="19">
    <mergeCell ref="C10:E10"/>
    <mergeCell ref="A10:A16"/>
    <mergeCell ref="A1:E1"/>
    <mergeCell ref="A17:A23"/>
    <mergeCell ref="C17:E17"/>
    <mergeCell ref="A3:A9"/>
    <mergeCell ref="C3:E3"/>
    <mergeCell ref="A24:A30"/>
    <mergeCell ref="C24:E24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="70" zoomScaleNormal="70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 x14ac:dyDescent="0.15">
      <c r="A1" s="173" t="s">
        <v>120</v>
      </c>
      <c r="B1" s="173"/>
      <c r="C1" s="173"/>
      <c r="D1" s="173"/>
      <c r="E1" s="173"/>
      <c r="F1" s="173"/>
    </row>
    <row r="2" spans="1:6" ht="26.25" thickBot="1" x14ac:dyDescent="0.2">
      <c r="A2" s="93" t="s">
        <v>119</v>
      </c>
      <c r="B2" s="27"/>
      <c r="C2" s="26"/>
      <c r="D2" s="26"/>
      <c r="E2" s="22"/>
      <c r="F2" s="25" t="s">
        <v>121</v>
      </c>
    </row>
    <row r="3" spans="1:6" ht="25.5" customHeight="1" thickTop="1" x14ac:dyDescent="0.15">
      <c r="A3" s="84" t="s">
        <v>45</v>
      </c>
      <c r="B3" s="200" t="s">
        <v>303</v>
      </c>
      <c r="C3" s="201"/>
      <c r="D3" s="201"/>
      <c r="E3" s="201"/>
      <c r="F3" s="202"/>
    </row>
    <row r="4" spans="1:6" ht="25.5" customHeight="1" x14ac:dyDescent="0.15">
      <c r="A4" s="189" t="s">
        <v>44</v>
      </c>
      <c r="B4" s="204" t="s">
        <v>27</v>
      </c>
      <c r="C4" s="204" t="s">
        <v>122</v>
      </c>
      <c r="D4" s="85" t="s">
        <v>43</v>
      </c>
      <c r="E4" s="85" t="s">
        <v>28</v>
      </c>
      <c r="F4" s="86" t="s">
        <v>42</v>
      </c>
    </row>
    <row r="5" spans="1:6" ht="25.5" customHeight="1" x14ac:dyDescent="0.15">
      <c r="A5" s="203"/>
      <c r="B5" s="205"/>
      <c r="C5" s="206"/>
      <c r="D5" s="85" t="s">
        <v>41</v>
      </c>
      <c r="E5" s="85" t="s">
        <v>40</v>
      </c>
      <c r="F5" s="86" t="s">
        <v>39</v>
      </c>
    </row>
    <row r="6" spans="1:6" ht="39" customHeight="1" x14ac:dyDescent="0.15">
      <c r="A6" s="190"/>
      <c r="B6" s="99" t="s">
        <v>256</v>
      </c>
      <c r="C6" s="98" t="s">
        <v>304</v>
      </c>
      <c r="D6" s="102">
        <v>13250000</v>
      </c>
      <c r="E6" s="102">
        <v>12595000</v>
      </c>
      <c r="F6" s="103">
        <f>E6/D6</f>
        <v>0.95056603773584902</v>
      </c>
    </row>
    <row r="7" spans="1:6" ht="25.5" customHeight="1" x14ac:dyDescent="0.15">
      <c r="A7" s="189" t="s">
        <v>24</v>
      </c>
      <c r="B7" s="85" t="s">
        <v>38</v>
      </c>
      <c r="C7" s="92" t="s">
        <v>123</v>
      </c>
      <c r="D7" s="191" t="s">
        <v>37</v>
      </c>
      <c r="E7" s="192"/>
      <c r="F7" s="193"/>
    </row>
    <row r="8" spans="1:6" ht="25.5" customHeight="1" x14ac:dyDescent="0.15">
      <c r="A8" s="190"/>
      <c r="B8" s="88" t="s">
        <v>233</v>
      </c>
      <c r="C8" s="89" t="s">
        <v>306</v>
      </c>
      <c r="D8" s="194" t="s">
        <v>278</v>
      </c>
      <c r="E8" s="195"/>
      <c r="F8" s="196"/>
    </row>
    <row r="9" spans="1:6" ht="25.5" customHeight="1" x14ac:dyDescent="0.15">
      <c r="A9" s="91" t="s">
        <v>124</v>
      </c>
      <c r="B9" s="197" t="s">
        <v>165</v>
      </c>
      <c r="C9" s="198"/>
      <c r="D9" s="198"/>
      <c r="E9" s="198"/>
      <c r="F9" s="199"/>
    </row>
    <row r="10" spans="1:6" ht="25.5" customHeight="1" x14ac:dyDescent="0.15">
      <c r="A10" s="91" t="s">
        <v>36</v>
      </c>
      <c r="B10" s="197" t="s">
        <v>166</v>
      </c>
      <c r="C10" s="198"/>
      <c r="D10" s="198"/>
      <c r="E10" s="198"/>
      <c r="F10" s="199"/>
    </row>
    <row r="11" spans="1:6" ht="25.5" customHeight="1" thickBot="1" x14ac:dyDescent="0.2">
      <c r="A11" s="90" t="s">
        <v>35</v>
      </c>
      <c r="B11" s="186"/>
      <c r="C11" s="187"/>
      <c r="D11" s="187"/>
      <c r="E11" s="187"/>
      <c r="F11" s="188"/>
    </row>
    <row r="12" spans="1:6" ht="25.5" customHeight="1" thickTop="1" x14ac:dyDescent="0.15">
      <c r="A12" s="84" t="s">
        <v>45</v>
      </c>
      <c r="B12" s="200" t="s">
        <v>307</v>
      </c>
      <c r="C12" s="201"/>
      <c r="D12" s="201"/>
      <c r="E12" s="201"/>
      <c r="F12" s="202"/>
    </row>
    <row r="13" spans="1:6" ht="25.5" customHeight="1" x14ac:dyDescent="0.15">
      <c r="A13" s="189" t="s">
        <v>44</v>
      </c>
      <c r="B13" s="204" t="s">
        <v>27</v>
      </c>
      <c r="C13" s="204" t="s">
        <v>80</v>
      </c>
      <c r="D13" s="85" t="s">
        <v>43</v>
      </c>
      <c r="E13" s="85" t="s">
        <v>28</v>
      </c>
      <c r="F13" s="86" t="s">
        <v>42</v>
      </c>
    </row>
    <row r="14" spans="1:6" ht="25.5" customHeight="1" x14ac:dyDescent="0.15">
      <c r="A14" s="203"/>
      <c r="B14" s="205"/>
      <c r="C14" s="206"/>
      <c r="D14" s="85" t="s">
        <v>41</v>
      </c>
      <c r="E14" s="85" t="s">
        <v>40</v>
      </c>
      <c r="F14" s="86" t="s">
        <v>39</v>
      </c>
    </row>
    <row r="15" spans="1:6" ht="39" customHeight="1" x14ac:dyDescent="0.15">
      <c r="A15" s="190"/>
      <c r="B15" s="99" t="s">
        <v>308</v>
      </c>
      <c r="C15" s="98" t="s">
        <v>309</v>
      </c>
      <c r="D15" s="102">
        <v>9780300</v>
      </c>
      <c r="E15" s="102">
        <v>9291000</v>
      </c>
      <c r="F15" s="103">
        <f>E15/D15</f>
        <v>0.94997085978957696</v>
      </c>
    </row>
    <row r="16" spans="1:6" ht="25.5" customHeight="1" x14ac:dyDescent="0.15">
      <c r="A16" s="189" t="s">
        <v>24</v>
      </c>
      <c r="B16" s="85" t="s">
        <v>38</v>
      </c>
      <c r="C16" s="169" t="s">
        <v>123</v>
      </c>
      <c r="D16" s="191" t="s">
        <v>37</v>
      </c>
      <c r="E16" s="192"/>
      <c r="F16" s="193"/>
    </row>
    <row r="17" spans="1:6" ht="25.5" customHeight="1" x14ac:dyDescent="0.15">
      <c r="A17" s="190"/>
      <c r="B17" s="88" t="s">
        <v>229</v>
      </c>
      <c r="C17" s="89" t="s">
        <v>341</v>
      </c>
      <c r="D17" s="194" t="s">
        <v>310</v>
      </c>
      <c r="E17" s="195"/>
      <c r="F17" s="196"/>
    </row>
    <row r="18" spans="1:6" ht="25.5" customHeight="1" x14ac:dyDescent="0.15">
      <c r="A18" s="91" t="s">
        <v>124</v>
      </c>
      <c r="B18" s="197" t="s">
        <v>165</v>
      </c>
      <c r="C18" s="198"/>
      <c r="D18" s="198"/>
      <c r="E18" s="198"/>
      <c r="F18" s="199"/>
    </row>
    <row r="19" spans="1:6" ht="25.5" customHeight="1" x14ac:dyDescent="0.15">
      <c r="A19" s="91" t="s">
        <v>36</v>
      </c>
      <c r="B19" s="197" t="s">
        <v>19</v>
      </c>
      <c r="C19" s="198"/>
      <c r="D19" s="198"/>
      <c r="E19" s="198"/>
      <c r="F19" s="199"/>
    </row>
    <row r="20" spans="1:6" ht="25.5" customHeight="1" thickBot="1" x14ac:dyDescent="0.2">
      <c r="A20" s="90" t="s">
        <v>35</v>
      </c>
      <c r="B20" s="186"/>
      <c r="C20" s="187"/>
      <c r="D20" s="187"/>
      <c r="E20" s="187"/>
      <c r="F20" s="188"/>
    </row>
    <row r="21" spans="1:6" ht="25.5" customHeight="1" thickTop="1" x14ac:dyDescent="0.15">
      <c r="A21" s="84" t="s">
        <v>45</v>
      </c>
      <c r="B21" s="200" t="s">
        <v>177</v>
      </c>
      <c r="C21" s="201"/>
      <c r="D21" s="201"/>
      <c r="E21" s="201"/>
      <c r="F21" s="202"/>
    </row>
    <row r="22" spans="1:6" ht="25.5" customHeight="1" x14ac:dyDescent="0.15">
      <c r="A22" s="189" t="s">
        <v>44</v>
      </c>
      <c r="B22" s="204" t="s">
        <v>27</v>
      </c>
      <c r="C22" s="204" t="s">
        <v>80</v>
      </c>
      <c r="D22" s="85" t="s">
        <v>43</v>
      </c>
      <c r="E22" s="85" t="s">
        <v>28</v>
      </c>
      <c r="F22" s="86" t="s">
        <v>42</v>
      </c>
    </row>
    <row r="23" spans="1:6" ht="25.5" customHeight="1" x14ac:dyDescent="0.15">
      <c r="A23" s="203"/>
      <c r="B23" s="205"/>
      <c r="C23" s="206"/>
      <c r="D23" s="85" t="s">
        <v>41</v>
      </c>
      <c r="E23" s="85" t="s">
        <v>40</v>
      </c>
      <c r="F23" s="86" t="s">
        <v>39</v>
      </c>
    </row>
    <row r="24" spans="1:6" ht="39" customHeight="1" x14ac:dyDescent="0.15">
      <c r="A24" s="190"/>
      <c r="B24" s="99" t="s">
        <v>264</v>
      </c>
      <c r="C24" s="98" t="s">
        <v>311</v>
      </c>
      <c r="D24" s="102">
        <v>2541000</v>
      </c>
      <c r="E24" s="102">
        <v>2420000</v>
      </c>
      <c r="F24" s="103">
        <f>E24/D24</f>
        <v>0.95238095238095233</v>
      </c>
    </row>
    <row r="25" spans="1:6" ht="25.5" customHeight="1" x14ac:dyDescent="0.15">
      <c r="A25" s="189" t="s">
        <v>24</v>
      </c>
      <c r="B25" s="85" t="s">
        <v>38</v>
      </c>
      <c r="C25" s="150" t="s">
        <v>123</v>
      </c>
      <c r="D25" s="191" t="s">
        <v>37</v>
      </c>
      <c r="E25" s="192"/>
      <c r="F25" s="193"/>
    </row>
    <row r="26" spans="1:6" ht="25.5" customHeight="1" x14ac:dyDescent="0.15">
      <c r="A26" s="190"/>
      <c r="B26" s="88" t="s">
        <v>233</v>
      </c>
      <c r="C26" s="89" t="s">
        <v>306</v>
      </c>
      <c r="D26" s="194" t="s">
        <v>278</v>
      </c>
      <c r="E26" s="195"/>
      <c r="F26" s="196"/>
    </row>
    <row r="27" spans="1:6" ht="25.5" customHeight="1" x14ac:dyDescent="0.15">
      <c r="A27" s="91" t="s">
        <v>124</v>
      </c>
      <c r="B27" s="197" t="s">
        <v>165</v>
      </c>
      <c r="C27" s="198"/>
      <c r="D27" s="198"/>
      <c r="E27" s="198"/>
      <c r="F27" s="199"/>
    </row>
    <row r="28" spans="1:6" ht="25.5" customHeight="1" x14ac:dyDescent="0.15">
      <c r="A28" s="91" t="s">
        <v>36</v>
      </c>
      <c r="B28" s="197" t="s">
        <v>19</v>
      </c>
      <c r="C28" s="198"/>
      <c r="D28" s="198"/>
      <c r="E28" s="198"/>
      <c r="F28" s="199"/>
    </row>
    <row r="29" spans="1:6" ht="25.5" customHeight="1" thickBot="1" x14ac:dyDescent="0.2">
      <c r="A29" s="90" t="s">
        <v>35</v>
      </c>
      <c r="B29" s="186"/>
      <c r="C29" s="187"/>
      <c r="D29" s="187"/>
      <c r="E29" s="187"/>
      <c r="F29" s="188"/>
    </row>
    <row r="30" spans="1:6" ht="25.5" customHeight="1" thickTop="1" x14ac:dyDescent="0.15">
      <c r="A30" s="84" t="s">
        <v>45</v>
      </c>
      <c r="B30" s="200" t="s">
        <v>312</v>
      </c>
      <c r="C30" s="201"/>
      <c r="D30" s="201"/>
      <c r="E30" s="201"/>
      <c r="F30" s="202"/>
    </row>
    <row r="31" spans="1:6" ht="25.5" customHeight="1" x14ac:dyDescent="0.15">
      <c r="A31" s="189" t="s">
        <v>44</v>
      </c>
      <c r="B31" s="204" t="s">
        <v>27</v>
      </c>
      <c r="C31" s="204" t="s">
        <v>80</v>
      </c>
      <c r="D31" s="85" t="s">
        <v>43</v>
      </c>
      <c r="E31" s="85" t="s">
        <v>28</v>
      </c>
      <c r="F31" s="86" t="s">
        <v>42</v>
      </c>
    </row>
    <row r="32" spans="1:6" ht="25.5" customHeight="1" x14ac:dyDescent="0.15">
      <c r="A32" s="203"/>
      <c r="B32" s="205"/>
      <c r="C32" s="206"/>
      <c r="D32" s="85" t="s">
        <v>41</v>
      </c>
      <c r="E32" s="85" t="s">
        <v>40</v>
      </c>
      <c r="F32" s="86" t="s">
        <v>39</v>
      </c>
    </row>
    <row r="33" spans="1:6" ht="39" customHeight="1" x14ac:dyDescent="0.15">
      <c r="A33" s="190"/>
      <c r="B33" s="99" t="s">
        <v>313</v>
      </c>
      <c r="C33" s="98" t="s">
        <v>314</v>
      </c>
      <c r="D33" s="102">
        <v>2500000</v>
      </c>
      <c r="E33" s="102">
        <v>2425000</v>
      </c>
      <c r="F33" s="103">
        <f>E33/D33</f>
        <v>0.97</v>
      </c>
    </row>
    <row r="34" spans="1:6" ht="25.5" customHeight="1" x14ac:dyDescent="0.15">
      <c r="A34" s="189" t="s">
        <v>24</v>
      </c>
      <c r="B34" s="85" t="s">
        <v>38</v>
      </c>
      <c r="C34" s="169" t="s">
        <v>123</v>
      </c>
      <c r="D34" s="191" t="s">
        <v>37</v>
      </c>
      <c r="E34" s="192"/>
      <c r="F34" s="193"/>
    </row>
    <row r="35" spans="1:6" ht="25.5" customHeight="1" x14ac:dyDescent="0.15">
      <c r="A35" s="190"/>
      <c r="B35" s="88" t="s">
        <v>315</v>
      </c>
      <c r="C35" s="89" t="s">
        <v>343</v>
      </c>
      <c r="D35" s="194" t="s">
        <v>316</v>
      </c>
      <c r="E35" s="195"/>
      <c r="F35" s="196"/>
    </row>
    <row r="36" spans="1:6" ht="25.5" customHeight="1" x14ac:dyDescent="0.15">
      <c r="A36" s="91" t="s">
        <v>124</v>
      </c>
      <c r="B36" s="197" t="s">
        <v>165</v>
      </c>
      <c r="C36" s="198"/>
      <c r="D36" s="198"/>
      <c r="E36" s="198"/>
      <c r="F36" s="199"/>
    </row>
    <row r="37" spans="1:6" ht="25.5" customHeight="1" x14ac:dyDescent="0.15">
      <c r="A37" s="91" t="s">
        <v>36</v>
      </c>
      <c r="B37" s="197" t="s">
        <v>19</v>
      </c>
      <c r="C37" s="198"/>
      <c r="D37" s="198"/>
      <c r="E37" s="198"/>
      <c r="F37" s="199"/>
    </row>
    <row r="38" spans="1:6" ht="25.5" customHeight="1" thickBot="1" x14ac:dyDescent="0.2">
      <c r="A38" s="90" t="s">
        <v>35</v>
      </c>
      <c r="B38" s="186"/>
      <c r="C38" s="187"/>
      <c r="D38" s="187"/>
      <c r="E38" s="187"/>
      <c r="F38" s="188"/>
    </row>
    <row r="39" spans="1:6" ht="25.5" customHeight="1" thickTop="1" x14ac:dyDescent="0.15">
      <c r="A39" s="84" t="s">
        <v>45</v>
      </c>
      <c r="B39" s="200" t="s">
        <v>273</v>
      </c>
      <c r="C39" s="201"/>
      <c r="D39" s="201"/>
      <c r="E39" s="201"/>
      <c r="F39" s="202"/>
    </row>
    <row r="40" spans="1:6" ht="25.5" customHeight="1" x14ac:dyDescent="0.15">
      <c r="A40" s="189" t="s">
        <v>44</v>
      </c>
      <c r="B40" s="204" t="s">
        <v>27</v>
      </c>
      <c r="C40" s="204" t="s">
        <v>80</v>
      </c>
      <c r="D40" s="85" t="s">
        <v>43</v>
      </c>
      <c r="E40" s="85" t="s">
        <v>28</v>
      </c>
      <c r="F40" s="86" t="s">
        <v>42</v>
      </c>
    </row>
    <row r="41" spans="1:6" ht="25.5" customHeight="1" x14ac:dyDescent="0.15">
      <c r="A41" s="203"/>
      <c r="B41" s="205"/>
      <c r="C41" s="206"/>
      <c r="D41" s="85" t="s">
        <v>41</v>
      </c>
      <c r="E41" s="85" t="s">
        <v>40</v>
      </c>
      <c r="F41" s="86" t="s">
        <v>39</v>
      </c>
    </row>
    <row r="42" spans="1:6" ht="39" customHeight="1" x14ac:dyDescent="0.15">
      <c r="A42" s="190"/>
      <c r="B42" s="99" t="s">
        <v>317</v>
      </c>
      <c r="C42" s="98" t="s">
        <v>318</v>
      </c>
      <c r="D42" s="102">
        <v>7200000</v>
      </c>
      <c r="E42" s="102">
        <v>6840000</v>
      </c>
      <c r="F42" s="103">
        <f>E42/D42</f>
        <v>0.95</v>
      </c>
    </row>
    <row r="43" spans="1:6" ht="25.5" customHeight="1" x14ac:dyDescent="0.15">
      <c r="A43" s="189" t="s">
        <v>24</v>
      </c>
      <c r="B43" s="85" t="s">
        <v>38</v>
      </c>
      <c r="C43" s="169" t="s">
        <v>123</v>
      </c>
      <c r="D43" s="191" t="s">
        <v>37</v>
      </c>
      <c r="E43" s="192"/>
      <c r="F43" s="193"/>
    </row>
    <row r="44" spans="1:6" ht="25.5" customHeight="1" x14ac:dyDescent="0.15">
      <c r="A44" s="190"/>
      <c r="B44" s="88" t="s">
        <v>319</v>
      </c>
      <c r="C44" s="89" t="s">
        <v>342</v>
      </c>
      <c r="D44" s="194" t="s">
        <v>320</v>
      </c>
      <c r="E44" s="195"/>
      <c r="F44" s="196"/>
    </row>
    <row r="45" spans="1:6" ht="25.5" customHeight="1" x14ac:dyDescent="0.15">
      <c r="A45" s="91" t="s">
        <v>124</v>
      </c>
      <c r="B45" s="197" t="s">
        <v>165</v>
      </c>
      <c r="C45" s="198"/>
      <c r="D45" s="198"/>
      <c r="E45" s="198"/>
      <c r="F45" s="199"/>
    </row>
    <row r="46" spans="1:6" ht="25.5" customHeight="1" x14ac:dyDescent="0.15">
      <c r="A46" s="91" t="s">
        <v>36</v>
      </c>
      <c r="B46" s="197" t="s">
        <v>19</v>
      </c>
      <c r="C46" s="198"/>
      <c r="D46" s="198"/>
      <c r="E46" s="198"/>
      <c r="F46" s="199"/>
    </row>
    <row r="47" spans="1:6" ht="25.5" customHeight="1" thickBot="1" x14ac:dyDescent="0.2">
      <c r="A47" s="90" t="s">
        <v>35</v>
      </c>
      <c r="B47" s="186"/>
      <c r="C47" s="187"/>
      <c r="D47" s="187"/>
      <c r="E47" s="187"/>
      <c r="F47" s="188"/>
    </row>
    <row r="48" spans="1:6" ht="25.5" customHeight="1" thickTop="1" x14ac:dyDescent="0.15">
      <c r="A48" s="84" t="s">
        <v>45</v>
      </c>
      <c r="B48" s="200" t="s">
        <v>321</v>
      </c>
      <c r="C48" s="201"/>
      <c r="D48" s="201"/>
      <c r="E48" s="201"/>
      <c r="F48" s="202"/>
    </row>
    <row r="49" spans="1:6" ht="25.5" customHeight="1" x14ac:dyDescent="0.15">
      <c r="A49" s="189" t="s">
        <v>44</v>
      </c>
      <c r="B49" s="204" t="s">
        <v>27</v>
      </c>
      <c r="C49" s="204" t="s">
        <v>80</v>
      </c>
      <c r="D49" s="85" t="s">
        <v>43</v>
      </c>
      <c r="E49" s="85" t="s">
        <v>28</v>
      </c>
      <c r="F49" s="86" t="s">
        <v>42</v>
      </c>
    </row>
    <row r="50" spans="1:6" ht="25.5" customHeight="1" x14ac:dyDescent="0.15">
      <c r="A50" s="203"/>
      <c r="B50" s="205"/>
      <c r="C50" s="206"/>
      <c r="D50" s="85" t="s">
        <v>41</v>
      </c>
      <c r="E50" s="85" t="s">
        <v>40</v>
      </c>
      <c r="F50" s="86" t="s">
        <v>39</v>
      </c>
    </row>
    <row r="51" spans="1:6" ht="39" customHeight="1" x14ac:dyDescent="0.15">
      <c r="A51" s="190"/>
      <c r="B51" s="99" t="s">
        <v>276</v>
      </c>
      <c r="C51" s="98" t="s">
        <v>322</v>
      </c>
      <c r="D51" s="102">
        <v>440000</v>
      </c>
      <c r="E51" s="102">
        <v>400000</v>
      </c>
      <c r="F51" s="103">
        <f>E51/D51</f>
        <v>0.90909090909090906</v>
      </c>
    </row>
    <row r="52" spans="1:6" ht="25.5" customHeight="1" x14ac:dyDescent="0.15">
      <c r="A52" s="189" t="s">
        <v>24</v>
      </c>
      <c r="B52" s="85" t="s">
        <v>38</v>
      </c>
      <c r="C52" s="169" t="s">
        <v>123</v>
      </c>
      <c r="D52" s="207" t="s">
        <v>339</v>
      </c>
      <c r="E52" s="208"/>
      <c r="F52" s="209"/>
    </row>
    <row r="53" spans="1:6" ht="25.5" customHeight="1" x14ac:dyDescent="0.15">
      <c r="A53" s="190"/>
      <c r="B53" s="88" t="s">
        <v>284</v>
      </c>
      <c r="C53" s="89" t="s">
        <v>340</v>
      </c>
      <c r="D53" s="210" t="s">
        <v>337</v>
      </c>
      <c r="E53" s="211"/>
      <c r="F53" s="212"/>
    </row>
    <row r="54" spans="1:6" ht="25.5" customHeight="1" x14ac:dyDescent="0.15">
      <c r="A54" s="91" t="s">
        <v>124</v>
      </c>
      <c r="B54" s="197" t="s">
        <v>165</v>
      </c>
      <c r="C54" s="198"/>
      <c r="D54" s="198"/>
      <c r="E54" s="198"/>
      <c r="F54" s="199"/>
    </row>
    <row r="55" spans="1:6" ht="25.5" customHeight="1" x14ac:dyDescent="0.15">
      <c r="A55" s="91" t="s">
        <v>36</v>
      </c>
      <c r="B55" s="197" t="s">
        <v>19</v>
      </c>
      <c r="C55" s="198"/>
      <c r="D55" s="198"/>
      <c r="E55" s="198"/>
      <c r="F55" s="199"/>
    </row>
    <row r="56" spans="1:6" ht="25.5" customHeight="1" thickBot="1" x14ac:dyDescent="0.2">
      <c r="A56" s="90" t="s">
        <v>35</v>
      </c>
      <c r="B56" s="186"/>
      <c r="C56" s="187"/>
      <c r="D56" s="187"/>
      <c r="E56" s="187"/>
      <c r="F56" s="188"/>
    </row>
    <row r="57" spans="1:6" ht="25.5" customHeight="1" thickTop="1" x14ac:dyDescent="0.15">
      <c r="A57" s="84" t="s">
        <v>45</v>
      </c>
      <c r="B57" s="200" t="s">
        <v>323</v>
      </c>
      <c r="C57" s="201"/>
      <c r="D57" s="201"/>
      <c r="E57" s="201"/>
      <c r="F57" s="202"/>
    </row>
    <row r="58" spans="1:6" ht="25.5" customHeight="1" x14ac:dyDescent="0.15">
      <c r="A58" s="189" t="s">
        <v>44</v>
      </c>
      <c r="B58" s="204" t="s">
        <v>27</v>
      </c>
      <c r="C58" s="204" t="s">
        <v>80</v>
      </c>
      <c r="D58" s="85" t="s">
        <v>43</v>
      </c>
      <c r="E58" s="85" t="s">
        <v>28</v>
      </c>
      <c r="F58" s="86" t="s">
        <v>42</v>
      </c>
    </row>
    <row r="59" spans="1:6" ht="25.5" customHeight="1" x14ac:dyDescent="0.15">
      <c r="A59" s="203"/>
      <c r="B59" s="205"/>
      <c r="C59" s="206"/>
      <c r="D59" s="85" t="s">
        <v>41</v>
      </c>
      <c r="E59" s="85" t="s">
        <v>40</v>
      </c>
      <c r="F59" s="86" t="s">
        <v>39</v>
      </c>
    </row>
    <row r="60" spans="1:6" ht="39" customHeight="1" x14ac:dyDescent="0.15">
      <c r="A60" s="190"/>
      <c r="B60" s="99" t="s">
        <v>324</v>
      </c>
      <c r="C60" s="98" t="s">
        <v>325</v>
      </c>
      <c r="D60" s="102">
        <v>6750000</v>
      </c>
      <c r="E60" s="102">
        <v>6506000</v>
      </c>
      <c r="F60" s="103">
        <f>E60/D60</f>
        <v>0.96385185185185185</v>
      </c>
    </row>
    <row r="61" spans="1:6" ht="25.5" customHeight="1" x14ac:dyDescent="0.15">
      <c r="A61" s="189" t="s">
        <v>24</v>
      </c>
      <c r="B61" s="85" t="s">
        <v>38</v>
      </c>
      <c r="C61" s="169" t="s">
        <v>123</v>
      </c>
      <c r="D61" s="207" t="s">
        <v>37</v>
      </c>
      <c r="E61" s="208"/>
      <c r="F61" s="209"/>
    </row>
    <row r="62" spans="1:6" ht="25.5" customHeight="1" x14ac:dyDescent="0.15">
      <c r="A62" s="190"/>
      <c r="B62" s="88" t="s">
        <v>326</v>
      </c>
      <c r="C62" s="89" t="s">
        <v>344</v>
      </c>
      <c r="D62" s="194" t="s">
        <v>345</v>
      </c>
      <c r="E62" s="195"/>
      <c r="F62" s="196"/>
    </row>
    <row r="63" spans="1:6" ht="25.5" customHeight="1" x14ac:dyDescent="0.15">
      <c r="A63" s="91" t="s">
        <v>124</v>
      </c>
      <c r="B63" s="197" t="s">
        <v>165</v>
      </c>
      <c r="C63" s="198"/>
      <c r="D63" s="198"/>
      <c r="E63" s="198"/>
      <c r="F63" s="199"/>
    </row>
    <row r="64" spans="1:6" ht="25.5" customHeight="1" x14ac:dyDescent="0.15">
      <c r="A64" s="91" t="s">
        <v>36</v>
      </c>
      <c r="B64" s="197" t="s">
        <v>19</v>
      </c>
      <c r="C64" s="198"/>
      <c r="D64" s="198"/>
      <c r="E64" s="198"/>
      <c r="F64" s="199"/>
    </row>
    <row r="65" spans="1:6" ht="25.5" customHeight="1" thickBot="1" x14ac:dyDescent="0.2">
      <c r="A65" s="90" t="s">
        <v>35</v>
      </c>
      <c r="B65" s="186"/>
      <c r="C65" s="187"/>
      <c r="D65" s="187"/>
      <c r="E65" s="187"/>
      <c r="F65" s="188"/>
    </row>
    <row r="66" spans="1:6" ht="25.5" customHeight="1" thickTop="1" x14ac:dyDescent="0.15">
      <c r="A66" s="84" t="s">
        <v>45</v>
      </c>
      <c r="B66" s="200" t="s">
        <v>327</v>
      </c>
      <c r="C66" s="201"/>
      <c r="D66" s="201"/>
      <c r="E66" s="201"/>
      <c r="F66" s="202"/>
    </row>
    <row r="67" spans="1:6" ht="25.5" customHeight="1" x14ac:dyDescent="0.15">
      <c r="A67" s="189" t="s">
        <v>44</v>
      </c>
      <c r="B67" s="204" t="s">
        <v>27</v>
      </c>
      <c r="C67" s="204" t="s">
        <v>80</v>
      </c>
      <c r="D67" s="85" t="s">
        <v>43</v>
      </c>
      <c r="E67" s="85" t="s">
        <v>28</v>
      </c>
      <c r="F67" s="86" t="s">
        <v>42</v>
      </c>
    </row>
    <row r="68" spans="1:6" ht="25.5" customHeight="1" x14ac:dyDescent="0.15">
      <c r="A68" s="203"/>
      <c r="B68" s="205"/>
      <c r="C68" s="206"/>
      <c r="D68" s="85" t="s">
        <v>41</v>
      </c>
      <c r="E68" s="85" t="s">
        <v>40</v>
      </c>
      <c r="F68" s="86" t="s">
        <v>39</v>
      </c>
    </row>
    <row r="69" spans="1:6" ht="39" customHeight="1" x14ac:dyDescent="0.15">
      <c r="A69" s="190"/>
      <c r="B69" s="99" t="s">
        <v>286</v>
      </c>
      <c r="C69" s="98" t="s">
        <v>328</v>
      </c>
      <c r="D69" s="102">
        <v>1296000</v>
      </c>
      <c r="E69" s="102">
        <v>1200000</v>
      </c>
      <c r="F69" s="103">
        <f>E69/D69</f>
        <v>0.92592592592592593</v>
      </c>
    </row>
    <row r="70" spans="1:6" ht="25.5" customHeight="1" x14ac:dyDescent="0.15">
      <c r="A70" s="189" t="s">
        <v>24</v>
      </c>
      <c r="B70" s="85" t="s">
        <v>38</v>
      </c>
      <c r="C70" s="169" t="s">
        <v>123</v>
      </c>
      <c r="D70" s="191" t="s">
        <v>37</v>
      </c>
      <c r="E70" s="192"/>
      <c r="F70" s="193"/>
    </row>
    <row r="71" spans="1:6" ht="25.5" customHeight="1" x14ac:dyDescent="0.15">
      <c r="A71" s="190"/>
      <c r="B71" s="88" t="s">
        <v>329</v>
      </c>
      <c r="C71" s="89" t="s">
        <v>336</v>
      </c>
      <c r="D71" s="194" t="s">
        <v>330</v>
      </c>
      <c r="E71" s="195"/>
      <c r="F71" s="196"/>
    </row>
    <row r="72" spans="1:6" ht="25.5" customHeight="1" x14ac:dyDescent="0.15">
      <c r="A72" s="91" t="s">
        <v>124</v>
      </c>
      <c r="B72" s="197" t="s">
        <v>165</v>
      </c>
      <c r="C72" s="198"/>
      <c r="D72" s="198"/>
      <c r="E72" s="198"/>
      <c r="F72" s="199"/>
    </row>
    <row r="73" spans="1:6" ht="25.5" customHeight="1" x14ac:dyDescent="0.15">
      <c r="A73" s="91" t="s">
        <v>36</v>
      </c>
      <c r="B73" s="197" t="s">
        <v>19</v>
      </c>
      <c r="C73" s="198"/>
      <c r="D73" s="198"/>
      <c r="E73" s="198"/>
      <c r="F73" s="199"/>
    </row>
    <row r="74" spans="1:6" ht="25.5" customHeight="1" thickBot="1" x14ac:dyDescent="0.2">
      <c r="A74" s="90" t="s">
        <v>35</v>
      </c>
      <c r="B74" s="186"/>
      <c r="C74" s="187"/>
      <c r="D74" s="187"/>
      <c r="E74" s="187"/>
      <c r="F74" s="188"/>
    </row>
    <row r="75" spans="1:6" ht="25.5" customHeight="1" thickTop="1" x14ac:dyDescent="0.15">
      <c r="A75" s="84" t="s">
        <v>45</v>
      </c>
      <c r="B75" s="200" t="s">
        <v>331</v>
      </c>
      <c r="C75" s="201"/>
      <c r="D75" s="201"/>
      <c r="E75" s="201"/>
      <c r="F75" s="202"/>
    </row>
    <row r="76" spans="1:6" ht="25.5" customHeight="1" x14ac:dyDescent="0.15">
      <c r="A76" s="189" t="s">
        <v>44</v>
      </c>
      <c r="B76" s="204" t="s">
        <v>27</v>
      </c>
      <c r="C76" s="204" t="s">
        <v>80</v>
      </c>
      <c r="D76" s="85" t="s">
        <v>43</v>
      </c>
      <c r="E76" s="85" t="s">
        <v>28</v>
      </c>
      <c r="F76" s="86" t="s">
        <v>42</v>
      </c>
    </row>
    <row r="77" spans="1:6" ht="25.5" customHeight="1" x14ac:dyDescent="0.15">
      <c r="A77" s="203"/>
      <c r="B77" s="205"/>
      <c r="C77" s="206"/>
      <c r="D77" s="85" t="s">
        <v>41</v>
      </c>
      <c r="E77" s="85" t="s">
        <v>40</v>
      </c>
      <c r="F77" s="86" t="s">
        <v>39</v>
      </c>
    </row>
    <row r="78" spans="1:6" ht="39" customHeight="1" x14ac:dyDescent="0.15">
      <c r="A78" s="190"/>
      <c r="B78" s="99" t="s">
        <v>287</v>
      </c>
      <c r="C78" s="98" t="s">
        <v>332</v>
      </c>
      <c r="D78" s="102">
        <v>8000000</v>
      </c>
      <c r="E78" s="102">
        <v>7500000</v>
      </c>
      <c r="F78" s="103">
        <f>E78/D78</f>
        <v>0.9375</v>
      </c>
    </row>
    <row r="79" spans="1:6" ht="25.5" customHeight="1" x14ac:dyDescent="0.15">
      <c r="A79" s="189" t="s">
        <v>24</v>
      </c>
      <c r="B79" s="85" t="s">
        <v>38</v>
      </c>
      <c r="C79" s="150" t="s">
        <v>123</v>
      </c>
      <c r="D79" s="191" t="s">
        <v>37</v>
      </c>
      <c r="E79" s="192"/>
      <c r="F79" s="193"/>
    </row>
    <row r="80" spans="1:6" ht="25.5" customHeight="1" x14ac:dyDescent="0.15">
      <c r="A80" s="190"/>
      <c r="B80" s="88" t="s">
        <v>333</v>
      </c>
      <c r="C80" s="89" t="s">
        <v>335</v>
      </c>
      <c r="D80" s="194" t="s">
        <v>334</v>
      </c>
      <c r="E80" s="195"/>
      <c r="F80" s="196"/>
    </row>
    <row r="81" spans="1:6" ht="25.5" customHeight="1" x14ac:dyDescent="0.15">
      <c r="A81" s="91" t="s">
        <v>124</v>
      </c>
      <c r="B81" s="197" t="s">
        <v>165</v>
      </c>
      <c r="C81" s="198"/>
      <c r="D81" s="198"/>
      <c r="E81" s="198"/>
      <c r="F81" s="199"/>
    </row>
    <row r="82" spans="1:6" ht="25.5" customHeight="1" x14ac:dyDescent="0.15">
      <c r="A82" s="91" t="s">
        <v>36</v>
      </c>
      <c r="B82" s="197" t="s">
        <v>19</v>
      </c>
      <c r="C82" s="198"/>
      <c r="D82" s="198"/>
      <c r="E82" s="198"/>
      <c r="F82" s="199"/>
    </row>
    <row r="83" spans="1:6" ht="25.5" customHeight="1" thickBot="1" x14ac:dyDescent="0.2">
      <c r="A83" s="90" t="s">
        <v>35</v>
      </c>
      <c r="B83" s="186"/>
      <c r="C83" s="187"/>
      <c r="D83" s="187"/>
      <c r="E83" s="187"/>
      <c r="F83" s="188"/>
    </row>
    <row r="84" spans="1:6" ht="14.25" thickTop="1" x14ac:dyDescent="0.15"/>
  </sheetData>
  <mergeCells count="91">
    <mergeCell ref="B9:F9"/>
    <mergeCell ref="B10:F10"/>
    <mergeCell ref="B11:F11"/>
    <mergeCell ref="A7:A8"/>
    <mergeCell ref="D7:F7"/>
    <mergeCell ref="D8:F8"/>
    <mergeCell ref="A1:F1"/>
    <mergeCell ref="B3:F3"/>
    <mergeCell ref="A4:A6"/>
    <mergeCell ref="B4:B5"/>
    <mergeCell ref="C4:C5"/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  <mergeCell ref="B21:F21"/>
    <mergeCell ref="A22:A24"/>
    <mergeCell ref="B22:B23"/>
    <mergeCell ref="C22:C23"/>
    <mergeCell ref="A25:A26"/>
    <mergeCell ref="D25:F25"/>
    <mergeCell ref="D26:F26"/>
    <mergeCell ref="B27:F27"/>
    <mergeCell ref="B28:F28"/>
    <mergeCell ref="B29:F29"/>
    <mergeCell ref="B30:F30"/>
    <mergeCell ref="A31:A33"/>
    <mergeCell ref="B31:B32"/>
    <mergeCell ref="C31:C32"/>
    <mergeCell ref="A34:A35"/>
    <mergeCell ref="D34:F34"/>
    <mergeCell ref="D35:F35"/>
    <mergeCell ref="B36:F36"/>
    <mergeCell ref="B37:F37"/>
    <mergeCell ref="B38:F38"/>
    <mergeCell ref="B39:F39"/>
    <mergeCell ref="A40:A42"/>
    <mergeCell ref="B40:B41"/>
    <mergeCell ref="C40:C41"/>
    <mergeCell ref="A43:A44"/>
    <mergeCell ref="D43:F43"/>
    <mergeCell ref="D44:F44"/>
    <mergeCell ref="B45:F45"/>
    <mergeCell ref="B46:F46"/>
    <mergeCell ref="B47:F47"/>
    <mergeCell ref="B48:F48"/>
    <mergeCell ref="A49:A51"/>
    <mergeCell ref="B49:B50"/>
    <mergeCell ref="C49:C50"/>
    <mergeCell ref="A52:A53"/>
    <mergeCell ref="D52:F52"/>
    <mergeCell ref="D53:F53"/>
    <mergeCell ref="B54:F54"/>
    <mergeCell ref="B55:F55"/>
    <mergeCell ref="B56:F56"/>
    <mergeCell ref="B57:F57"/>
    <mergeCell ref="A58:A60"/>
    <mergeCell ref="B58:B59"/>
    <mergeCell ref="C58:C59"/>
    <mergeCell ref="A61:A62"/>
    <mergeCell ref="D61:F61"/>
    <mergeCell ref="D62:F62"/>
    <mergeCell ref="B63:F63"/>
    <mergeCell ref="B64:F64"/>
    <mergeCell ref="B65:F65"/>
    <mergeCell ref="B66:F66"/>
    <mergeCell ref="A67:A69"/>
    <mergeCell ref="B67:B68"/>
    <mergeCell ref="C67:C68"/>
    <mergeCell ref="A70:A71"/>
    <mergeCell ref="D70:F70"/>
    <mergeCell ref="D71:F71"/>
    <mergeCell ref="B72:F72"/>
    <mergeCell ref="B73:F73"/>
    <mergeCell ref="B74:F74"/>
    <mergeCell ref="B75:F75"/>
    <mergeCell ref="A76:A78"/>
    <mergeCell ref="B76:B77"/>
    <mergeCell ref="C76:C77"/>
    <mergeCell ref="B83:F83"/>
    <mergeCell ref="A79:A80"/>
    <mergeCell ref="D79:F79"/>
    <mergeCell ref="D80:F80"/>
    <mergeCell ref="B81:F81"/>
    <mergeCell ref="B82:F8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2021-11-14T05:27:19Z</dcterms:modified>
</cp:coreProperties>
</file>