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3" i="6" l="1"/>
  <c r="G13" i="6"/>
  <c r="I11" i="6"/>
  <c r="G11" i="6"/>
  <c r="G6" i="6" l="1"/>
  <c r="G7" i="6"/>
  <c r="G8" i="6"/>
  <c r="G9" i="6"/>
  <c r="G10" i="6"/>
  <c r="G12" i="6"/>
  <c r="I14" i="6"/>
  <c r="G14" i="6"/>
  <c r="I10" i="6"/>
  <c r="I9" i="6"/>
  <c r="I8" i="6"/>
  <c r="I12" i="6" l="1"/>
  <c r="I7" i="6" l="1"/>
  <c r="I6" i="6"/>
  <c r="I5" i="6"/>
  <c r="G5" i="6"/>
  <c r="I4" i="6"/>
  <c r="G4" i="6"/>
  <c r="F15" i="36" l="1"/>
  <c r="F6" i="36"/>
  <c r="C12" i="23"/>
  <c r="C5" i="23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<sst xmlns="http://schemas.openxmlformats.org/spreadsheetml/2006/main" count="351" uniqueCount="252">
  <si>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</si>
  <si>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</si>
  <si>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</si>
  <si>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</si>
  <si>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</si>
  <si>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</si>
  <si>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</si>
  <si>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</si>
  <si>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</si>
  <si>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</si>
  <si>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</si>
  <si>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</si>
  <si>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</si>
  <si>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</si>
  <si>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</si>
  <si>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</si>
  <si>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</si>
  <si>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</si>
  <si>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</si>
  <si>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</si>
  <si>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</si>
  <si>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</si>
  <si>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</si>
  <si>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</si>
  <si>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</si>
  <si>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</si>
  <si>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</si>
  <si>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</si>
  <si>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</si>
  <si>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</si>
  <si>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</si>
  <si>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</si>
  <si>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</si>
  <si>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</si>
  <si>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</si>
  <si>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</si>
  <si>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</si>
  <si>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</si>
  <si>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</si>
  <si>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</si>
  <si>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</si>
  <si>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</si>
  <si>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</si>
  <si>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</si>
  <si>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</si>
  <si>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</si>
  <si>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</si>
  <si>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</si>
  <si>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</si>
  <si>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</si>
  <si>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</si>
  <si>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</si>
  <si>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</si>
  <si>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</si>
  <si>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</si>
  <si>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</si>
  <si>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</si>
  <si>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</si>
  <si>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</si>
  <si>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</si>
  <si>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</si>
  <si>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</si>
  <si>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</si>
  <si>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</si>
  <si>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</si>
  <si>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</si>
  <si>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</si>
  <si>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</si>
  <si>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</si>
  <si>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</si>
  <si>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</si>
  <si>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</si>
  <si>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</si>
  <si>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</si>
  <si>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</si>
  <si>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</si>
  <si>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</si>
  <si>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</si>
  <si>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</si>
  <si>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</si>
  <si>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</si>
  <si>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</si>
  <si>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</si>
  <si>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</si>
  <si>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</si>
  <si>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</si>
  <si>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</si>
  <si>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</si>
  <si>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</si>
  <si>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</si>
  <si>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</si>
  <si>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</si>
  <si>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</si>
  <si>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</si>
  <si>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</si>
  <si>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</si>
  <si>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</si>
  <si>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</si>
  <si>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</si>
  <si>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</si>
  <si>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</si>
  <si>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</si>
  <si>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</si>
  <si>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</si>
  <si>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</si>
  <si>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</si>
  <si>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</si>
  <si>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</si>
  <si>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</si>
  <si>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</si>
  <si>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</si>
  <si>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</si>
  <si>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</si>
  <si>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</si>
  <si>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</si>
  <si>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</si>
  <si>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</si>
  <si>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</si>
  <si>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</si>
  <si>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</si>
  <si>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</si>
  <si>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소  재  지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</si>
  <si>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</si>
  <si>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</si>
  <si>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</si>
  <si>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</si>
  <si>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</si>
  <si>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</si>
  <si>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</si>
  <si>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</si>
  <si>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</si>
  <si>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</si>
  <si>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</si>
  <si>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</si>
  <si>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</si>
  <si>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</si>
  <si>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</si>
  <si>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</si>
  <si>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</si>
  <si>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</si>
  <si>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</si>
  <si>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</si>
  <si>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</si>
  <si>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</si>
  <si>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</si>
  <si>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</si>
  <si>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</si>
  <si>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</si>
  <si>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</si>
  <si>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</si>
  <si>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</si>
  <si>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</si>
  <si>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</si>
  <si>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</si>
  <si>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</si>
  <si>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</si>
  <si>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</si>
  <si>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</si>
  <si>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</si>
  <si>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</si>
  <si>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</si>
  <si>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</si>
  <si>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-</t>
    <phoneticPr fontId="4" type="noConversion"/>
  </si>
  <si>
    <t>홍보물 제작</t>
  </si>
  <si>
    <t>310*110*220
280*100*330</t>
  </si>
  <si>
    <t>개</t>
  </si>
  <si>
    <t>박다희</t>
  </si>
  <si>
    <t>031-729-9619</t>
  </si>
  <si>
    <t>3월 계약현황 공개</t>
    <phoneticPr fontId="4" type="noConversion"/>
  </si>
  <si>
    <t>3월 대금지급현황</t>
    <phoneticPr fontId="4" type="noConversion"/>
  </si>
  <si>
    <t>3월 준공검사현황</t>
    <phoneticPr fontId="4" type="noConversion"/>
  </si>
  <si>
    <t>4월 용역 발주계획</t>
    <phoneticPr fontId="4" type="noConversion"/>
  </si>
  <si>
    <t>4월 물품 발주계획</t>
    <phoneticPr fontId="4" type="noConversion"/>
  </si>
  <si>
    <t>2021년 상반기 시설물 정기점검</t>
  </si>
  <si>
    <t>수의</t>
  </si>
  <si>
    <t>김일섭</t>
  </si>
  <si>
    <t>031-729-9614</t>
  </si>
  <si>
    <t>수의총액</t>
    <phoneticPr fontId="4" type="noConversion"/>
  </si>
  <si>
    <t>영상정보처리기기 정비</t>
    <phoneticPr fontId="4" type="noConversion"/>
  </si>
  <si>
    <t>영상정보 처리기기 정비</t>
    <phoneticPr fontId="4" type="noConversion"/>
  </si>
  <si>
    <t>일반</t>
    <phoneticPr fontId="4" type="noConversion"/>
  </si>
  <si>
    <t>LG대양정보통신</t>
    <phoneticPr fontId="4" type="noConversion"/>
  </si>
  <si>
    <t>소액수의</t>
    <phoneticPr fontId="4" type="noConversion"/>
  </si>
  <si>
    <t>경기도 성남시 중원구 둔촌대로 287, 202호</t>
    <phoneticPr fontId="4" type="noConversion"/>
  </si>
  <si>
    <t>공연장 무대기계장치 보수 공사</t>
    <phoneticPr fontId="4" type="noConversion"/>
  </si>
  <si>
    <t>㈜오에스이</t>
    <phoneticPr fontId="4" type="noConversion"/>
  </si>
  <si>
    <t>경기도 성남시 분당구 탄천상로 164, B-631호</t>
    <phoneticPr fontId="4" type="noConversion"/>
  </si>
  <si>
    <t>2021.03.26.</t>
    <phoneticPr fontId="4" type="noConversion"/>
  </si>
  <si>
    <t>2021.03.23.</t>
    <phoneticPr fontId="4" type="noConversion"/>
  </si>
  <si>
    <t>2021.03.24.</t>
    <phoneticPr fontId="4" type="noConversion"/>
  </si>
  <si>
    <t>2021.03.26.</t>
    <phoneticPr fontId="4" type="noConversion"/>
  </si>
  <si>
    <t>2021.03.31.</t>
    <phoneticPr fontId="4" type="noConversion"/>
  </si>
  <si>
    <t>2021.03.30.</t>
    <phoneticPr fontId="4" type="noConversion"/>
  </si>
  <si>
    <t>2021.03.23.</t>
    <phoneticPr fontId="4" type="noConversion"/>
  </si>
  <si>
    <t>2021.03.30~03.31.</t>
    <phoneticPr fontId="4" type="noConversion"/>
  </si>
  <si>
    <t>2021.03.24~03.26.</t>
    <phoneticPr fontId="4" type="noConversion"/>
  </si>
  <si>
    <t>김인호</t>
    <phoneticPr fontId="4" type="noConversion"/>
  </si>
  <si>
    <t>경기도 성남시 중원구 둔촌대로 287, 202호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</si>
  <si>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</si>
  <si>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</si>
  <si>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㈜오에스이</t>
    <phoneticPr fontId="4" type="noConversion"/>
  </si>
  <si>
    <t>이승하</t>
    <phoneticPr fontId="4" type="noConversion"/>
  </si>
  <si>
    <t>경기도 성남시 분당구 탄천상로 164, B-631호</t>
    <phoneticPr fontId="4" type="noConversion"/>
  </si>
  <si>
    <t>㈜서울구경</t>
  </si>
  <si>
    <t>영상정보처리기기 정비</t>
    <phoneticPr fontId="4" type="noConversion"/>
  </si>
  <si>
    <t>LG대양정보통신</t>
    <phoneticPr fontId="4" type="noConversion"/>
  </si>
  <si>
    <t>공연장 무대기계장치 보수 공사</t>
    <phoneticPr fontId="4" type="noConversion"/>
  </si>
  <si>
    <t>㈜오에스이</t>
    <phoneticPr fontId="4" type="noConversion"/>
  </si>
  <si>
    <t>1회, 2회, 3회</t>
    <phoneticPr fontId="4" type="noConversion"/>
  </si>
  <si>
    <t>1회, 2회, 3회</t>
    <phoneticPr fontId="4" type="noConversion"/>
  </si>
  <si>
    <t>- 해당사항 없음 -</t>
    <phoneticPr fontId="4" type="noConversion"/>
  </si>
  <si>
    <t>공연장 빔프로젝트 구입</t>
  </si>
  <si>
    <t>10000 Im, WUXGA(1920x1200)</t>
  </si>
  <si>
    <t>이학현</t>
  </si>
  <si>
    <t>031-729-9654</t>
  </si>
  <si>
    <t>수의총액</t>
    <phoneticPr fontId="4" type="noConversion"/>
  </si>
  <si>
    <t>공연장 장애인 휠체어리프트 공사</t>
  </si>
  <si>
    <t>건축</t>
  </si>
  <si>
    <t>-</t>
  </si>
  <si>
    <t>1회, 2회, 3회</t>
    <phoneticPr fontId="4" type="noConversion"/>
  </si>
  <si>
    <t>영상정보처리기기 정비</t>
    <phoneticPr fontId="4" type="noConversion"/>
  </si>
  <si>
    <t>LG대양정보통신</t>
    <phoneticPr fontId="4" type="noConversion"/>
  </si>
  <si>
    <t>㈜오에스이</t>
    <phoneticPr fontId="4" type="noConversion"/>
  </si>
  <si>
    <t>-</t>
    <phoneticPr fontId="4" type="noConversion"/>
  </si>
  <si>
    <t>2021년 냉동기 세관 및 정비</t>
    <phoneticPr fontId="4" type="noConversion"/>
  </si>
  <si>
    <t>수의</t>
    <phoneticPr fontId="4" type="noConversion"/>
  </si>
  <si>
    <t>한정구</t>
    <phoneticPr fontId="4" type="noConversion"/>
  </si>
  <si>
    <t>031-729-9617</t>
    <phoneticPr fontId="4" type="noConversion"/>
  </si>
  <si>
    <t>수의 1인견적</t>
    <phoneticPr fontId="4" type="noConversion"/>
  </si>
  <si>
    <t>수의 1인견적</t>
    <phoneticPr fontId="4" type="noConversion"/>
  </si>
  <si>
    <t>바람개비숲길 로프휀스 설치 공사</t>
    <phoneticPr fontId="4" type="noConversion"/>
  </si>
  <si>
    <t>건축</t>
    <phoneticPr fontId="4" type="noConversion"/>
  </si>
  <si>
    <t>수의</t>
    <phoneticPr fontId="4" type="noConversion"/>
  </si>
  <si>
    <t>-</t>
    <phoneticPr fontId="4" type="noConversion"/>
  </si>
  <si>
    <t>-</t>
    <phoneticPr fontId="4" type="noConversion"/>
  </si>
  <si>
    <t>분당판교청소년수련관</t>
    <phoneticPr fontId="4" type="noConversion"/>
  </si>
  <si>
    <t>4월 공사 발주계획</t>
    <phoneticPr fontId="4" type="noConversion"/>
  </si>
  <si>
    <t>정지홍</t>
    <phoneticPr fontId="4" type="noConversion"/>
  </si>
  <si>
    <t>031-729-9613</t>
    <phoneticPr fontId="4" type="noConversion"/>
  </si>
  <si>
    <t>2021년 조경 유지관리</t>
    <phoneticPr fontId="4" type="noConversion"/>
  </si>
  <si>
    <t>정지홍</t>
    <phoneticPr fontId="4" type="noConversion"/>
  </si>
  <si>
    <t>031-729-9613</t>
    <phoneticPr fontId="4" type="noConversion"/>
  </si>
  <si>
    <t>2021. 안전예방교육 『골든타임』 프로그램</t>
    <phoneticPr fontId="4" type="noConversion"/>
  </si>
  <si>
    <t>이윤정</t>
    <phoneticPr fontId="4" type="noConversion"/>
  </si>
  <si>
    <t>031-729-9655</t>
    <phoneticPr fontId="4" type="noConversion"/>
  </si>
  <si>
    <t>4월 청소년방과후아카데미 운영물품 구입</t>
    <phoneticPr fontId="4" type="noConversion"/>
  </si>
  <si>
    <t>수의총액</t>
    <phoneticPr fontId="4" type="noConversion"/>
  </si>
  <si>
    <t>보드게임</t>
    <phoneticPr fontId="4" type="noConversion"/>
  </si>
  <si>
    <t>식</t>
    <phoneticPr fontId="4" type="noConversion"/>
  </si>
  <si>
    <t>분당판교청소년수련관</t>
    <phoneticPr fontId="4" type="noConversion"/>
  </si>
  <si>
    <t>박태서</t>
    <phoneticPr fontId="4" type="noConversion"/>
  </si>
  <si>
    <t>031-729-9642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</si>
</sst>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%"/>
    <numFmt numFmtId="180" formatCode="###,##0"/>
    <numFmt numFmtId="181" formatCode="0.000_);[Red]\(0.000\)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3"/>
      <color rgb="FF000000"/>
      <name val="굴림"/>
      <family val="3"/>
      <charset val="129"/>
    </font>
    <font>
      <sz val="10"/>
      <name val="돋음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8" fillId="0" borderId="35" xfId="0" applyFont="1" applyBorder="1" applyAlignment="1" applyProtection="1">
      <alignment horizontal="center" vertical="center" wrapText="1"/>
    </xf>
    <xf numFmtId="180" fontId="29" fillId="0" borderId="35" xfId="0" applyNumberFormat="1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/>
    </xf>
    <xf numFmtId="177" fontId="28" fillId="0" borderId="35" xfId="0" applyNumberFormat="1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1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7" fillId="0" borderId="35" xfId="0" applyFont="1" applyBorder="1" applyAlignment="1" applyProtection="1">
      <alignment horizontal="center" vertical="center" shrinkToFit="1"/>
    </xf>
    <xf numFmtId="0" fontId="26" fillId="0" borderId="35" xfId="0" applyFont="1" applyBorder="1" applyAlignment="1" applyProtection="1">
      <alignment horizontal="center" vertical="center" shrinkToFit="1"/>
    </xf>
    <xf numFmtId="4" fontId="26" fillId="0" borderId="35" xfId="0" applyNumberFormat="1" applyFont="1" applyFill="1" applyBorder="1" applyAlignment="1" applyProtection="1">
      <alignment horizontal="center" vertical="center" shrinkToFit="1"/>
    </xf>
    <xf numFmtId="179" fontId="26" fillId="0" borderId="35" xfId="0" applyNumberFormat="1" applyFont="1" applyFill="1" applyBorder="1" applyAlignment="1" applyProtection="1">
      <alignment horizontal="center" vertical="center" shrinkToFit="1"/>
    </xf>
    <xf numFmtId="0" fontId="26" fillId="0" borderId="35" xfId="0" quotePrefix="1" applyNumberFormat="1" applyFont="1" applyFill="1" applyBorder="1" applyAlignment="1" applyProtection="1">
      <alignment horizontal="center" vertical="center" shrinkToFit="1"/>
    </xf>
    <xf numFmtId="0" fontId="26" fillId="0" borderId="36" xfId="0" applyNumberFormat="1" applyFont="1" applyFill="1" applyBorder="1" applyAlignment="1" applyProtection="1">
      <alignment horizontal="center" vertical="center" wrapText="1" shrinkToFit="1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3" fillId="4" borderId="5" xfId="0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2" xfId="1" applyNumberFormat="1" applyFont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0" borderId="44" xfId="0" quotePrefix="1" applyFont="1" applyFill="1" applyBorder="1" applyAlignment="1">
      <alignment horizontal="center" vertical="center" shrinkToFit="1"/>
    </xf>
    <xf numFmtId="41" fontId="34" fillId="0" borderId="44" xfId="1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177" fontId="9" fillId="0" borderId="26" xfId="0" applyNumberFormat="1" applyFont="1" applyFill="1" applyBorder="1" applyAlignment="1">
      <alignment horizontal="center" vertical="center" wrapText="1" shrinkToFit="1"/>
    </xf>
    <xf numFmtId="177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41" fontId="9" fillId="0" borderId="26" xfId="1" applyFont="1" applyFill="1" applyBorder="1" applyAlignment="1" applyProtection="1">
      <alignment horizontal="center" vertical="center"/>
    </xf>
    <xf numFmtId="0" fontId="9" fillId="0" borderId="38" xfId="0" applyNumberFormat="1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wrapText="1" shrinkToFit="1"/>
    </xf>
    <xf numFmtId="177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41" fontId="15" fillId="0" borderId="2" xfId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7" fontId="15" fillId="0" borderId="33" xfId="0" applyNumberFormat="1" applyFont="1" applyFill="1" applyBorder="1" applyAlignment="1">
      <alignment horizontal="center" vertical="center" shrinkToFit="1"/>
    </xf>
    <xf numFmtId="177" fontId="23" fillId="0" borderId="33" xfId="0" applyNumberFormat="1" applyFont="1" applyFill="1" applyBorder="1" applyAlignment="1">
      <alignment horizontal="center" vertical="center" shrinkToFit="1"/>
    </xf>
    <xf numFmtId="177" fontId="9" fillId="0" borderId="26" xfId="0" quotePrefix="1" applyNumberFormat="1" applyFont="1" applyFill="1" applyBorder="1" applyAlignment="1">
      <alignment horizontal="center" vertical="center" wrapText="1" shrinkToFit="1"/>
    </xf>
    <xf numFmtId="178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177" fontId="23" fillId="0" borderId="38" xfId="0" applyNumberFormat="1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/>
    </xf>
    <xf numFmtId="177" fontId="9" fillId="0" borderId="35" xfId="0" quotePrefix="1" applyNumberFormat="1" applyFont="1" applyFill="1" applyBorder="1" applyAlignment="1">
      <alignment horizontal="center" vertical="center" wrapText="1" shrinkToFit="1"/>
    </xf>
    <xf numFmtId="178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177" fontId="23" fillId="0" borderId="36" xfId="0" applyNumberFormat="1" applyFont="1" applyFill="1" applyBorder="1" applyAlignment="1">
      <alignment horizontal="center" vertical="center" shrinkToFit="1"/>
    </xf>
    <xf numFmtId="9" fontId="19" fillId="0" borderId="5" xfId="0" applyNumberFormat="1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shrinkToFit="1"/>
    </xf>
    <xf numFmtId="0" fontId="31" fillId="0" borderId="44" xfId="0" applyFont="1" applyFill="1" applyBorder="1" applyAlignment="1">
      <alignment horizontal="center" vertical="center" shrinkToFit="1"/>
    </xf>
    <xf numFmtId="0" fontId="3" fillId="0" borderId="44" xfId="0" quotePrefix="1" applyFont="1" applyFill="1" applyBorder="1" applyAlignment="1">
      <alignment horizontal="center" vertical="center" shrinkToFit="1"/>
    </xf>
    <xf numFmtId="0" fontId="31" fillId="0" borderId="44" xfId="0" quotePrefix="1" applyFont="1" applyFill="1" applyBorder="1" applyAlignment="1">
      <alignment horizontal="center" vertical="center" shrinkToFit="1"/>
    </xf>
    <xf numFmtId="176" fontId="31" fillId="0" borderId="44" xfId="1" applyNumberFormat="1" applyFont="1" applyFill="1" applyBorder="1" applyAlignment="1">
      <alignment horizontal="right" vertical="center" shrinkToFit="1"/>
    </xf>
    <xf numFmtId="0" fontId="32" fillId="0" borderId="45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" fillId="0" borderId="2" xfId="0" quotePrefix="1" applyFont="1" applyFill="1" applyBorder="1" applyAlignment="1">
      <alignment horizontal="center" vertical="center" shrinkToFit="1"/>
    </xf>
    <xf numFmtId="0" fontId="31" fillId="0" borderId="2" xfId="0" quotePrefix="1" applyFont="1" applyFill="1" applyBorder="1" applyAlignment="1">
      <alignment horizontal="center" vertical="center" shrinkToFit="1"/>
    </xf>
    <xf numFmtId="176" fontId="31" fillId="0" borderId="2" xfId="1" applyNumberFormat="1" applyFont="1" applyFill="1" applyBorder="1" applyAlignment="1">
      <alignment horizontal="right" vertical="center" shrinkToFit="1"/>
    </xf>
    <xf numFmtId="0" fontId="32" fillId="0" borderId="3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41" fontId="11" fillId="0" borderId="47" xfId="1" applyFont="1" applyFill="1" applyBorder="1" applyAlignment="1">
      <alignment horizontal="center" vertical="center" wrapTex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sqref="A1:L1"/>
    </sheetView>
  </sheetViews>
  <sheetFormatPr defaultRowHeight="13.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>
      <c r="A1" s="176" t="s">
        <v>172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6.25" thickBot="1">
      <c r="A2" s="177" t="s">
        <v>87</v>
      </c>
      <c r="B2" s="177"/>
      <c r="C2" s="177"/>
      <c r="D2" s="35"/>
      <c r="E2" s="35"/>
      <c r="F2" s="35"/>
      <c r="G2" s="35"/>
      <c r="H2" s="8"/>
      <c r="I2" s="35"/>
      <c r="J2" s="35"/>
      <c r="K2" s="35"/>
      <c r="L2" s="35"/>
    </row>
    <row r="3" spans="1:12" ht="24.75" customHeight="1">
      <c r="A3" s="70" t="s">
        <v>88</v>
      </c>
      <c r="B3" s="71" t="s">
        <v>89</v>
      </c>
      <c r="C3" s="71" t="s">
        <v>90</v>
      </c>
      <c r="D3" s="71" t="s">
        <v>91</v>
      </c>
      <c r="E3" s="71" t="s">
        <v>92</v>
      </c>
      <c r="F3" s="71" t="s">
        <v>93</v>
      </c>
      <c r="G3" s="71" t="s">
        <v>94</v>
      </c>
      <c r="H3" s="71" t="s">
        <v>95</v>
      </c>
      <c r="I3" s="72" t="s">
        <v>96</v>
      </c>
      <c r="J3" s="72" t="s">
        <v>97</v>
      </c>
      <c r="K3" s="72" t="s">
        <v>98</v>
      </c>
      <c r="L3" s="73" t="s">
        <v>7</v>
      </c>
    </row>
    <row r="4" spans="1:12" ht="24.75" customHeight="1">
      <c r="A4" s="115">
        <v>2021</v>
      </c>
      <c r="B4" s="116">
        <v>4</v>
      </c>
      <c r="C4" s="117" t="s">
        <v>211</v>
      </c>
      <c r="D4" s="116" t="s">
        <v>215</v>
      </c>
      <c r="E4" s="116" t="s">
        <v>212</v>
      </c>
      <c r="F4" s="116">
        <v>1</v>
      </c>
      <c r="G4" s="116" t="s">
        <v>165</v>
      </c>
      <c r="H4" s="118">
        <v>16000</v>
      </c>
      <c r="I4" s="119" t="s">
        <v>21</v>
      </c>
      <c r="J4" s="119" t="s">
        <v>213</v>
      </c>
      <c r="K4" s="119" t="s">
        <v>214</v>
      </c>
      <c r="L4" s="120"/>
    </row>
    <row r="5" spans="1:12" ht="24.75" customHeight="1">
      <c r="A5" s="115">
        <v>2021</v>
      </c>
      <c r="B5" s="116">
        <v>4</v>
      </c>
      <c r="C5" s="117" t="s">
        <v>245</v>
      </c>
      <c r="D5" s="116" t="s">
        <v>246</v>
      </c>
      <c r="E5" s="116" t="s">
        <v>247</v>
      </c>
      <c r="F5" s="116">
        <v>1</v>
      </c>
      <c r="G5" s="116" t="s">
        <v>248</v>
      </c>
      <c r="H5" s="118">
        <v>1600</v>
      </c>
      <c r="I5" s="119" t="s">
        <v>249</v>
      </c>
      <c r="J5" s="119" t="s">
        <v>250</v>
      </c>
      <c r="K5" s="119" t="s">
        <v>251</v>
      </c>
      <c r="L5" s="120"/>
    </row>
    <row r="6" spans="1:12" ht="24.75" customHeight="1" thickBot="1">
      <c r="A6" s="109">
        <v>2021</v>
      </c>
      <c r="B6" s="110">
        <v>4</v>
      </c>
      <c r="C6" s="111" t="s">
        <v>163</v>
      </c>
      <c r="D6" s="110" t="s">
        <v>177</v>
      </c>
      <c r="E6" s="110" t="s">
        <v>164</v>
      </c>
      <c r="F6" s="110">
        <v>1000</v>
      </c>
      <c r="G6" s="110" t="s">
        <v>165</v>
      </c>
      <c r="H6" s="112">
        <v>1980</v>
      </c>
      <c r="I6" s="113" t="s">
        <v>21</v>
      </c>
      <c r="J6" s="113" t="s">
        <v>166</v>
      </c>
      <c r="K6" s="113" t="s">
        <v>167</v>
      </c>
      <c r="L6" s="114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>
      <c r="A1" s="178" t="s">
        <v>85</v>
      </c>
      <c r="B1" s="178"/>
      <c r="C1" s="178"/>
      <c r="D1" s="178"/>
      <c r="E1" s="178"/>
      <c r="F1" s="178"/>
      <c r="G1" s="178"/>
      <c r="H1" s="178"/>
      <c r="I1" s="178"/>
    </row>
    <row r="2" spans="1:9" ht="25.5">
      <c r="A2" s="212" t="s">
        <v>21</v>
      </c>
      <c r="B2" s="212"/>
      <c r="C2" s="22"/>
      <c r="D2" s="22"/>
      <c r="E2" s="22"/>
      <c r="F2" s="22"/>
      <c r="G2" s="22"/>
      <c r="H2" s="22"/>
      <c r="I2" s="33" t="s">
        <v>84</v>
      </c>
    </row>
    <row r="3" spans="1:9" ht="26.25" customHeight="1">
      <c r="A3" s="217" t="s">
        <v>83</v>
      </c>
      <c r="B3" s="215" t="s">
        <v>82</v>
      </c>
      <c r="C3" s="215" t="s">
        <v>81</v>
      </c>
      <c r="D3" s="215" t="s">
        <v>80</v>
      </c>
      <c r="E3" s="213" t="s">
        <v>79</v>
      </c>
      <c r="F3" s="214"/>
      <c r="G3" s="213" t="s">
        <v>78</v>
      </c>
      <c r="H3" s="214"/>
      <c r="I3" s="215" t="s">
        <v>77</v>
      </c>
    </row>
    <row r="4" spans="1:9" ht="28.5" customHeight="1">
      <c r="A4" s="218"/>
      <c r="B4" s="216"/>
      <c r="C4" s="216"/>
      <c r="D4" s="216"/>
      <c r="E4" s="32" t="s">
        <v>76</v>
      </c>
      <c r="F4" s="32" t="s">
        <v>75</v>
      </c>
      <c r="G4" s="32" t="s">
        <v>76</v>
      </c>
      <c r="H4" s="32" t="s">
        <v>75</v>
      </c>
      <c r="I4" s="216"/>
    </row>
    <row r="5" spans="1:9" ht="28.5" customHeight="1">
      <c r="A5" s="3"/>
      <c r="B5" s="30" t="s">
        <v>116</v>
      </c>
      <c r="C5" s="7"/>
      <c r="D5" s="7"/>
      <c r="E5" s="7"/>
      <c r="F5" s="7"/>
      <c r="G5" s="7"/>
      <c r="H5" s="7"/>
      <c r="I5" s="3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workbookViewId="0">
      <selection sqref="A1:I1"/>
    </sheetView>
  </sheetViews>
  <sheetFormatPr defaultRowHeight="13.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9" ht="25.5">
      <c r="A1" s="176" t="s">
        <v>171</v>
      </c>
      <c r="B1" s="176"/>
      <c r="C1" s="176"/>
      <c r="D1" s="176"/>
      <c r="E1" s="176"/>
      <c r="F1" s="176"/>
      <c r="G1" s="176"/>
      <c r="H1" s="176"/>
      <c r="I1" s="176"/>
    </row>
    <row r="2" spans="1:9" ht="26.25" thickBot="1">
      <c r="A2" s="177" t="s">
        <v>99</v>
      </c>
      <c r="B2" s="177"/>
      <c r="C2" s="177"/>
      <c r="D2" s="35"/>
      <c r="E2" s="35"/>
      <c r="F2" s="35"/>
      <c r="G2" s="35"/>
      <c r="H2" s="35"/>
      <c r="I2" s="35"/>
    </row>
    <row r="3" spans="1:9" ht="24">
      <c r="A3" s="74" t="s">
        <v>100</v>
      </c>
      <c r="B3" s="75" t="s">
        <v>101</v>
      </c>
      <c r="C3" s="76" t="s">
        <v>102</v>
      </c>
      <c r="D3" s="76" t="s">
        <v>103</v>
      </c>
      <c r="E3" s="77" t="s">
        <v>104</v>
      </c>
      <c r="F3" s="76" t="s">
        <v>105</v>
      </c>
      <c r="G3" s="76" t="s">
        <v>106</v>
      </c>
      <c r="H3" s="76" t="s">
        <v>107</v>
      </c>
      <c r="I3" s="78" t="s">
        <v>108</v>
      </c>
    </row>
    <row r="4" spans="1:9" ht="24.75" customHeight="1">
      <c r="A4" s="170">
        <v>2021</v>
      </c>
      <c r="B4" s="171">
        <v>4</v>
      </c>
      <c r="C4" s="172" t="s">
        <v>224</v>
      </c>
      <c r="D4" s="173" t="s">
        <v>225</v>
      </c>
      <c r="E4" s="174">
        <v>5000</v>
      </c>
      <c r="F4" s="171" t="s">
        <v>199</v>
      </c>
      <c r="G4" s="171" t="s">
        <v>226</v>
      </c>
      <c r="H4" s="171" t="s">
        <v>227</v>
      </c>
      <c r="I4" s="175"/>
    </row>
    <row r="5" spans="1:9" ht="24.75" customHeight="1">
      <c r="A5" s="170">
        <v>2021</v>
      </c>
      <c r="B5" s="171">
        <v>4</v>
      </c>
      <c r="C5" s="172" t="s">
        <v>242</v>
      </c>
      <c r="D5" s="173" t="s">
        <v>225</v>
      </c>
      <c r="E5" s="174">
        <v>9450</v>
      </c>
      <c r="F5" s="171" t="s">
        <v>19</v>
      </c>
      <c r="G5" s="171" t="s">
        <v>243</v>
      </c>
      <c r="H5" s="171" t="s">
        <v>244</v>
      </c>
      <c r="I5" s="175"/>
    </row>
    <row r="6" spans="1:9" ht="24.75" customHeight="1">
      <c r="A6" s="170">
        <v>2021</v>
      </c>
      <c r="B6" s="171">
        <v>4</v>
      </c>
      <c r="C6" s="172" t="s">
        <v>239</v>
      </c>
      <c r="D6" s="173" t="s">
        <v>225</v>
      </c>
      <c r="E6" s="174">
        <v>7700</v>
      </c>
      <c r="F6" s="171" t="s">
        <v>19</v>
      </c>
      <c r="G6" s="171" t="s">
        <v>240</v>
      </c>
      <c r="H6" s="171" t="s">
        <v>241</v>
      </c>
      <c r="I6" s="175"/>
    </row>
    <row r="7" spans="1:9" ht="24.75" customHeight="1" thickBot="1">
      <c r="A7" s="164">
        <v>2021</v>
      </c>
      <c r="B7" s="165">
        <v>4</v>
      </c>
      <c r="C7" s="166" t="s">
        <v>173</v>
      </c>
      <c r="D7" s="167" t="s">
        <v>174</v>
      </c>
      <c r="E7" s="168">
        <v>1200</v>
      </c>
      <c r="F7" s="165" t="s">
        <v>21</v>
      </c>
      <c r="G7" s="165" t="s">
        <v>175</v>
      </c>
      <c r="H7" s="165" t="s">
        <v>176</v>
      </c>
      <c r="I7" s="16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5"/>
  <sheetViews>
    <sheetView zoomScaleNormal="100" workbookViewId="0">
      <selection sqref="A1:M1"/>
    </sheetView>
  </sheetViews>
  <sheetFormatPr defaultRowHeight="13.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>
      <c r="A1" s="176" t="s">
        <v>236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6.25" thickBot="1">
      <c r="A2" s="177" t="s">
        <v>87</v>
      </c>
      <c r="B2" s="177"/>
      <c r="C2" s="177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7.75" customHeight="1">
      <c r="A3" s="74" t="s">
        <v>88</v>
      </c>
      <c r="B3" s="75" t="s">
        <v>89</v>
      </c>
      <c r="C3" s="76" t="s">
        <v>109</v>
      </c>
      <c r="D3" s="76" t="s">
        <v>110</v>
      </c>
      <c r="E3" s="76" t="s">
        <v>91</v>
      </c>
      <c r="F3" s="75" t="s">
        <v>111</v>
      </c>
      <c r="G3" s="75" t="s">
        <v>112</v>
      </c>
      <c r="H3" s="75" t="s">
        <v>113</v>
      </c>
      <c r="I3" s="75" t="s">
        <v>114</v>
      </c>
      <c r="J3" s="76" t="s">
        <v>96</v>
      </c>
      <c r="K3" s="76" t="s">
        <v>97</v>
      </c>
      <c r="L3" s="76" t="s">
        <v>98</v>
      </c>
      <c r="M3" s="78" t="s">
        <v>115</v>
      </c>
    </row>
    <row r="4" spans="1:13" ht="27.75" customHeight="1">
      <c r="A4" s="219">
        <v>2021</v>
      </c>
      <c r="B4" s="220">
        <v>4</v>
      </c>
      <c r="C4" s="221" t="s">
        <v>230</v>
      </c>
      <c r="D4" s="221" t="s">
        <v>231</v>
      </c>
      <c r="E4" s="221" t="s">
        <v>232</v>
      </c>
      <c r="F4" s="223">
        <v>4300</v>
      </c>
      <c r="G4" s="220" t="s">
        <v>233</v>
      </c>
      <c r="H4" s="220" t="s">
        <v>233</v>
      </c>
      <c r="I4" s="220" t="s">
        <v>234</v>
      </c>
      <c r="J4" s="221" t="s">
        <v>235</v>
      </c>
      <c r="K4" s="221" t="s">
        <v>237</v>
      </c>
      <c r="L4" s="221" t="s">
        <v>238</v>
      </c>
      <c r="M4" s="222"/>
    </row>
    <row r="5" spans="1:13" ht="27.75" customHeight="1" thickBot="1">
      <c r="A5" s="95">
        <v>2021</v>
      </c>
      <c r="B5" s="96">
        <v>4</v>
      </c>
      <c r="C5" s="108" t="s">
        <v>216</v>
      </c>
      <c r="D5" s="97" t="s">
        <v>217</v>
      </c>
      <c r="E5" s="97" t="s">
        <v>174</v>
      </c>
      <c r="F5" s="103">
        <v>18000</v>
      </c>
      <c r="G5" s="96" t="s">
        <v>218</v>
      </c>
      <c r="H5" s="103" t="s">
        <v>218</v>
      </c>
      <c r="I5" s="98" t="s">
        <v>234</v>
      </c>
      <c r="J5" s="97" t="s">
        <v>235</v>
      </c>
      <c r="K5" s="97" t="s">
        <v>213</v>
      </c>
      <c r="L5" s="97" t="s">
        <v>214</v>
      </c>
      <c r="M5" s="99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>
      <c r="A1" s="178" t="s">
        <v>59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26.25" thickBot="1">
      <c r="A2" s="179" t="s">
        <v>58</v>
      </c>
      <c r="B2" s="179"/>
      <c r="C2" s="40"/>
      <c r="D2" s="40"/>
      <c r="E2" s="40"/>
      <c r="F2" s="60"/>
      <c r="G2" s="60"/>
      <c r="H2" s="60"/>
      <c r="I2" s="60"/>
      <c r="J2" s="180" t="s">
        <v>57</v>
      </c>
      <c r="K2" s="180"/>
    </row>
    <row r="3" spans="1:11" ht="22.5" customHeight="1">
      <c r="A3" s="61" t="s">
        <v>56</v>
      </c>
      <c r="B3" s="55" t="s">
        <v>55</v>
      </c>
      <c r="C3" s="55" t="s">
        <v>54</v>
      </c>
      <c r="D3" s="55" t="s">
        <v>53</v>
      </c>
      <c r="E3" s="55" t="s">
        <v>52</v>
      </c>
      <c r="F3" s="55" t="s">
        <v>51</v>
      </c>
      <c r="G3" s="55" t="s">
        <v>50</v>
      </c>
      <c r="H3" s="55" t="s">
        <v>49</v>
      </c>
      <c r="I3" s="55" t="s">
        <v>48</v>
      </c>
      <c r="J3" s="55" t="s">
        <v>47</v>
      </c>
      <c r="K3" s="59" t="s">
        <v>46</v>
      </c>
    </row>
    <row r="4" spans="1:11" ht="42" customHeight="1" thickBot="1">
      <c r="A4" s="62"/>
      <c r="B4" s="63" t="s">
        <v>210</v>
      </c>
      <c r="C4" s="64"/>
      <c r="D4" s="79"/>
      <c r="E4" s="80"/>
      <c r="F4" s="81"/>
      <c r="G4" s="82"/>
      <c r="H4" s="83"/>
      <c r="I4" s="83"/>
      <c r="J4" s="83"/>
      <c r="K4" s="8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>
      <c r="A1" s="178" t="s">
        <v>74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26.25" thickBot="1">
      <c r="A2" s="179" t="s">
        <v>73</v>
      </c>
      <c r="B2" s="179"/>
      <c r="C2" s="40"/>
      <c r="D2" s="40"/>
      <c r="E2" s="40"/>
      <c r="F2" s="60"/>
      <c r="G2" s="60"/>
      <c r="H2" s="60"/>
      <c r="I2" s="60"/>
      <c r="J2" s="180" t="s">
        <v>72</v>
      </c>
      <c r="K2" s="180"/>
    </row>
    <row r="3" spans="1:11" ht="22.5" customHeight="1">
      <c r="A3" s="61" t="s">
        <v>71</v>
      </c>
      <c r="B3" s="55" t="s">
        <v>70</v>
      </c>
      <c r="C3" s="55" t="s">
        <v>69</v>
      </c>
      <c r="D3" s="55" t="s">
        <v>68</v>
      </c>
      <c r="E3" s="55" t="s">
        <v>67</v>
      </c>
      <c r="F3" s="55" t="s">
        <v>66</v>
      </c>
      <c r="G3" s="55" t="s">
        <v>65</v>
      </c>
      <c r="H3" s="55" t="s">
        <v>64</v>
      </c>
      <c r="I3" s="55" t="s">
        <v>63</v>
      </c>
      <c r="J3" s="55" t="s">
        <v>62</v>
      </c>
      <c r="K3" s="59" t="s">
        <v>61</v>
      </c>
    </row>
    <row r="4" spans="1:11" ht="47.25" customHeight="1" thickBot="1">
      <c r="A4" s="62"/>
      <c r="B4" s="63" t="s">
        <v>60</v>
      </c>
      <c r="C4" s="64"/>
      <c r="D4" s="65"/>
      <c r="E4" s="66"/>
      <c r="F4" s="66"/>
      <c r="G4" s="67"/>
      <c r="H4" s="67"/>
      <c r="I4" s="64"/>
      <c r="J4" s="68"/>
      <c r="K4" s="6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15" zoomScaleNormal="115" workbookViewId="0"/>
  </sheetViews>
  <sheetFormatPr defaultRowHeight="13.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>
      <c r="B1" s="178" t="s">
        <v>170</v>
      </c>
      <c r="C1" s="178"/>
      <c r="D1" s="178"/>
      <c r="E1" s="178"/>
      <c r="F1" s="178"/>
      <c r="G1" s="178"/>
      <c r="H1" s="178"/>
      <c r="I1" s="178"/>
      <c r="J1" s="178"/>
    </row>
    <row r="2" spans="1:10" ht="25.5" customHeight="1" thickBot="1">
      <c r="A2" s="182" t="s">
        <v>20</v>
      </c>
      <c r="B2" s="182"/>
      <c r="C2" s="42"/>
      <c r="D2" s="43"/>
      <c r="E2" s="44"/>
      <c r="F2" s="44"/>
      <c r="G2" s="45"/>
      <c r="H2" s="45"/>
      <c r="I2" s="181" t="s">
        <v>0</v>
      </c>
      <c r="J2" s="181"/>
    </row>
    <row r="3" spans="1:10" ht="29.25" customHeight="1">
      <c r="A3" s="48" t="s">
        <v>117</v>
      </c>
      <c r="B3" s="54" t="s">
        <v>2</v>
      </c>
      <c r="C3" s="55" t="s">
        <v>9</v>
      </c>
      <c r="D3" s="56" t="s">
        <v>3</v>
      </c>
      <c r="E3" s="57" t="s">
        <v>4</v>
      </c>
      <c r="F3" s="57" t="s">
        <v>5</v>
      </c>
      <c r="G3" s="57" t="s">
        <v>6</v>
      </c>
      <c r="H3" s="58" t="s">
        <v>10</v>
      </c>
      <c r="I3" s="57" t="s">
        <v>8</v>
      </c>
      <c r="J3" s="59" t="s">
        <v>7</v>
      </c>
    </row>
    <row r="4" spans="1:10" s="13" customFormat="1" ht="29.25" customHeight="1">
      <c r="A4" s="104">
        <v>1</v>
      </c>
      <c r="B4" s="121" t="s">
        <v>128</v>
      </c>
      <c r="C4" s="122" t="s">
        <v>22</v>
      </c>
      <c r="D4" s="144">
        <v>6600000</v>
      </c>
      <c r="E4" s="145">
        <v>44188</v>
      </c>
      <c r="F4" s="145">
        <v>44197</v>
      </c>
      <c r="G4" s="145">
        <v>44561</v>
      </c>
      <c r="H4" s="145">
        <v>44286</v>
      </c>
      <c r="I4" s="145">
        <v>44286</v>
      </c>
      <c r="J4" s="146"/>
    </row>
    <row r="5" spans="1:10" s="13" customFormat="1" ht="29.25" customHeight="1">
      <c r="A5" s="104">
        <v>2</v>
      </c>
      <c r="B5" s="121" t="s">
        <v>131</v>
      </c>
      <c r="C5" s="127" t="s">
        <v>132</v>
      </c>
      <c r="D5" s="124">
        <v>3240000</v>
      </c>
      <c r="E5" s="145">
        <v>44194</v>
      </c>
      <c r="F5" s="145">
        <v>44197</v>
      </c>
      <c r="G5" s="145">
        <v>44561</v>
      </c>
      <c r="H5" s="145">
        <v>44286</v>
      </c>
      <c r="I5" s="145">
        <v>44286</v>
      </c>
      <c r="J5" s="146"/>
    </row>
    <row r="6" spans="1:10" s="13" customFormat="1" ht="29.25" customHeight="1">
      <c r="A6" s="104">
        <v>3</v>
      </c>
      <c r="B6" s="121" t="s">
        <v>133</v>
      </c>
      <c r="C6" s="122" t="s">
        <v>134</v>
      </c>
      <c r="D6" s="144">
        <v>2580000</v>
      </c>
      <c r="E6" s="145">
        <v>44188</v>
      </c>
      <c r="F6" s="145">
        <v>44197</v>
      </c>
      <c r="G6" s="145">
        <v>44561</v>
      </c>
      <c r="H6" s="145">
        <v>44286</v>
      </c>
      <c r="I6" s="145">
        <v>44286</v>
      </c>
      <c r="J6" s="146"/>
    </row>
    <row r="7" spans="1:10" s="13" customFormat="1" ht="29.25" customHeight="1">
      <c r="A7" s="104">
        <v>4</v>
      </c>
      <c r="B7" s="121" t="s">
        <v>137</v>
      </c>
      <c r="C7" s="127" t="s">
        <v>138</v>
      </c>
      <c r="D7" s="124">
        <v>2112000</v>
      </c>
      <c r="E7" s="145">
        <v>44189</v>
      </c>
      <c r="F7" s="145">
        <v>44197</v>
      </c>
      <c r="G7" s="145">
        <v>44561</v>
      </c>
      <c r="H7" s="145">
        <v>44286</v>
      </c>
      <c r="I7" s="145">
        <v>44286</v>
      </c>
      <c r="J7" s="146"/>
    </row>
    <row r="8" spans="1:10" s="13" customFormat="1" ht="29.25" customHeight="1">
      <c r="A8" s="104">
        <v>5</v>
      </c>
      <c r="B8" s="121" t="s">
        <v>147</v>
      </c>
      <c r="C8" s="122" t="s">
        <v>142</v>
      </c>
      <c r="D8" s="144">
        <v>765600</v>
      </c>
      <c r="E8" s="145">
        <v>44194</v>
      </c>
      <c r="F8" s="145">
        <v>44197</v>
      </c>
      <c r="G8" s="145">
        <v>44561</v>
      </c>
      <c r="H8" s="145">
        <v>44286</v>
      </c>
      <c r="I8" s="145">
        <v>44286</v>
      </c>
      <c r="J8" s="147"/>
    </row>
    <row r="9" spans="1:10" s="13" customFormat="1" ht="29.25" customHeight="1">
      <c r="A9" s="104">
        <v>6</v>
      </c>
      <c r="B9" s="121" t="s">
        <v>146</v>
      </c>
      <c r="C9" s="122" t="s">
        <v>143</v>
      </c>
      <c r="D9" s="144">
        <v>11376410</v>
      </c>
      <c r="E9" s="145">
        <v>44194</v>
      </c>
      <c r="F9" s="145">
        <v>44197</v>
      </c>
      <c r="G9" s="145">
        <v>44561</v>
      </c>
      <c r="H9" s="145">
        <v>44286</v>
      </c>
      <c r="I9" s="145">
        <v>44286</v>
      </c>
      <c r="J9" s="148"/>
    </row>
    <row r="10" spans="1:10" s="13" customFormat="1" ht="29.25" customHeight="1">
      <c r="A10" s="104">
        <v>7</v>
      </c>
      <c r="B10" s="128" t="s">
        <v>144</v>
      </c>
      <c r="C10" s="127" t="s">
        <v>145</v>
      </c>
      <c r="D10" s="124">
        <v>2520000</v>
      </c>
      <c r="E10" s="149">
        <v>44194</v>
      </c>
      <c r="F10" s="145">
        <v>44197</v>
      </c>
      <c r="G10" s="145">
        <v>44561</v>
      </c>
      <c r="H10" s="145">
        <v>44286</v>
      </c>
      <c r="I10" s="145">
        <v>44286</v>
      </c>
      <c r="J10" s="150"/>
    </row>
    <row r="11" spans="1:10" s="13" customFormat="1" ht="29.25" customHeight="1">
      <c r="A11" s="104">
        <v>8</v>
      </c>
      <c r="B11" s="128" t="s">
        <v>154</v>
      </c>
      <c r="C11" s="127" t="s">
        <v>132</v>
      </c>
      <c r="D11" s="124">
        <v>1200000</v>
      </c>
      <c r="E11" s="149">
        <v>44194</v>
      </c>
      <c r="F11" s="145">
        <v>44197</v>
      </c>
      <c r="G11" s="145">
        <v>44561</v>
      </c>
      <c r="H11" s="145">
        <v>44286</v>
      </c>
      <c r="I11" s="145">
        <v>44286</v>
      </c>
      <c r="J11" s="151"/>
    </row>
    <row r="12" spans="1:10" s="13" customFormat="1" ht="29.25" customHeight="1">
      <c r="A12" s="104">
        <v>9</v>
      </c>
      <c r="B12" s="128" t="s">
        <v>155</v>
      </c>
      <c r="C12" s="127" t="s">
        <v>156</v>
      </c>
      <c r="D12" s="124">
        <v>833987000</v>
      </c>
      <c r="E12" s="149">
        <v>44194</v>
      </c>
      <c r="F12" s="145">
        <v>44197</v>
      </c>
      <c r="G12" s="145">
        <v>44561</v>
      </c>
      <c r="H12" s="145">
        <v>44286</v>
      </c>
      <c r="I12" s="145">
        <v>44286</v>
      </c>
      <c r="J12" s="151"/>
    </row>
    <row r="13" spans="1:10" s="13" customFormat="1" ht="29.25" customHeight="1">
      <c r="A13" s="104">
        <v>10</v>
      </c>
      <c r="B13" s="128" t="s">
        <v>158</v>
      </c>
      <c r="C13" s="127" t="s">
        <v>160</v>
      </c>
      <c r="D13" s="124">
        <v>40500000</v>
      </c>
      <c r="E13" s="149">
        <v>44187</v>
      </c>
      <c r="F13" s="145">
        <v>44197</v>
      </c>
      <c r="G13" s="145">
        <v>44561</v>
      </c>
      <c r="H13" s="145">
        <v>44286</v>
      </c>
      <c r="I13" s="145">
        <v>44286</v>
      </c>
      <c r="J13" s="151"/>
    </row>
    <row r="14" spans="1:10" s="13" customFormat="1" ht="29.25" customHeight="1">
      <c r="A14" s="107">
        <v>11</v>
      </c>
      <c r="B14" s="152" t="s">
        <v>130</v>
      </c>
      <c r="C14" s="153" t="s">
        <v>203</v>
      </c>
      <c r="D14" s="135">
        <v>20700000</v>
      </c>
      <c r="E14" s="154">
        <v>44204</v>
      </c>
      <c r="F14" s="155">
        <v>44207</v>
      </c>
      <c r="G14" s="155">
        <v>44561</v>
      </c>
      <c r="H14" s="145">
        <v>44286</v>
      </c>
      <c r="I14" s="145">
        <v>44286</v>
      </c>
      <c r="J14" s="156"/>
    </row>
    <row r="15" spans="1:10" s="13" customFormat="1" ht="29.25" customHeight="1">
      <c r="A15" s="104">
        <v>12</v>
      </c>
      <c r="B15" s="152" t="s">
        <v>204</v>
      </c>
      <c r="C15" s="153" t="s">
        <v>205</v>
      </c>
      <c r="D15" s="134">
        <v>2855000</v>
      </c>
      <c r="E15" s="154">
        <v>44281</v>
      </c>
      <c r="F15" s="155">
        <v>44285</v>
      </c>
      <c r="G15" s="155">
        <v>44286</v>
      </c>
      <c r="H15" s="155">
        <v>44286</v>
      </c>
      <c r="I15" s="155">
        <v>44286</v>
      </c>
      <c r="J15" s="156"/>
    </row>
    <row r="16" spans="1:10" s="13" customFormat="1" ht="29.25" customHeight="1" thickBot="1">
      <c r="A16" s="157">
        <v>13</v>
      </c>
      <c r="B16" s="158" t="s">
        <v>206</v>
      </c>
      <c r="C16" s="159" t="s">
        <v>207</v>
      </c>
      <c r="D16" s="142">
        <v>9490000</v>
      </c>
      <c r="E16" s="160">
        <v>44278</v>
      </c>
      <c r="F16" s="161">
        <v>44279</v>
      </c>
      <c r="G16" s="161">
        <v>44281</v>
      </c>
      <c r="H16" s="161">
        <v>44281</v>
      </c>
      <c r="I16" s="161">
        <v>44281</v>
      </c>
      <c r="J16" s="162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15" zoomScaleNormal="115" workbookViewId="0"/>
  </sheetViews>
  <sheetFormatPr defaultRowHeight="13.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>
      <c r="B1" s="183" t="s">
        <v>169</v>
      </c>
      <c r="C1" s="183"/>
      <c r="D1" s="183"/>
      <c r="E1" s="183"/>
      <c r="F1" s="183"/>
      <c r="G1" s="183"/>
      <c r="H1" s="183"/>
      <c r="I1" s="183"/>
      <c r="J1" s="183"/>
    </row>
    <row r="2" spans="1:10" ht="26.25" thickBot="1">
      <c r="B2" s="184" t="s">
        <v>21</v>
      </c>
      <c r="C2" s="184"/>
      <c r="D2" s="41"/>
      <c r="E2" s="46"/>
      <c r="F2" s="46"/>
      <c r="G2" s="46"/>
      <c r="H2" s="46"/>
      <c r="I2" s="46"/>
      <c r="J2" s="47" t="s">
        <v>16</v>
      </c>
    </row>
    <row r="3" spans="1:10" ht="26.25" customHeight="1">
      <c r="A3" s="48" t="s">
        <v>117</v>
      </c>
      <c r="B3" s="49" t="s">
        <v>1</v>
      </c>
      <c r="C3" s="50" t="s">
        <v>2</v>
      </c>
      <c r="D3" s="51" t="s">
        <v>11</v>
      </c>
      <c r="E3" s="52" t="s">
        <v>12</v>
      </c>
      <c r="F3" s="52" t="s">
        <v>17</v>
      </c>
      <c r="G3" s="52" t="s">
        <v>13</v>
      </c>
      <c r="H3" s="52" t="s">
        <v>14</v>
      </c>
      <c r="I3" s="52" t="s">
        <v>15</v>
      </c>
      <c r="J3" s="53" t="s">
        <v>18</v>
      </c>
    </row>
    <row r="4" spans="1:10" ht="26.25" customHeight="1">
      <c r="A4" s="104">
        <v>1</v>
      </c>
      <c r="B4" s="3" t="s">
        <v>19</v>
      </c>
      <c r="C4" s="121" t="s">
        <v>129</v>
      </c>
      <c r="D4" s="122" t="s">
        <v>22</v>
      </c>
      <c r="E4" s="123">
        <v>6600000</v>
      </c>
      <c r="F4" s="124"/>
      <c r="G4" s="124">
        <f>550000*3</f>
        <v>1650000</v>
      </c>
      <c r="H4" s="124"/>
      <c r="I4" s="124">
        <f>550000*3</f>
        <v>1650000</v>
      </c>
      <c r="J4" s="125" t="s">
        <v>208</v>
      </c>
    </row>
    <row r="5" spans="1:10" ht="26.25" customHeight="1">
      <c r="A5" s="126">
        <v>2</v>
      </c>
      <c r="B5" s="3" t="s">
        <v>19</v>
      </c>
      <c r="C5" s="121" t="s">
        <v>131</v>
      </c>
      <c r="D5" s="127" t="s">
        <v>132</v>
      </c>
      <c r="E5" s="124">
        <v>3240000</v>
      </c>
      <c r="F5" s="124"/>
      <c r="G5" s="124">
        <f>270000*3</f>
        <v>810000</v>
      </c>
      <c r="H5" s="124"/>
      <c r="I5" s="124">
        <f>270000*3</f>
        <v>810000</v>
      </c>
      <c r="J5" s="125" t="s">
        <v>209</v>
      </c>
    </row>
    <row r="6" spans="1:10" ht="26.25" customHeight="1">
      <c r="A6" s="126">
        <v>3</v>
      </c>
      <c r="B6" s="3" t="s">
        <v>19</v>
      </c>
      <c r="C6" s="121" t="s">
        <v>133</v>
      </c>
      <c r="D6" s="122" t="s">
        <v>134</v>
      </c>
      <c r="E6" s="123">
        <v>2580000</v>
      </c>
      <c r="F6" s="124"/>
      <c r="G6" s="124">
        <f>215000*3</f>
        <v>645000</v>
      </c>
      <c r="H6" s="124"/>
      <c r="I6" s="124">
        <f>215000*3</f>
        <v>645000</v>
      </c>
      <c r="J6" s="125" t="s">
        <v>209</v>
      </c>
    </row>
    <row r="7" spans="1:10" ht="26.25" customHeight="1">
      <c r="A7" s="126">
        <v>4</v>
      </c>
      <c r="B7" s="3" t="s">
        <v>19</v>
      </c>
      <c r="C7" s="128" t="s">
        <v>135</v>
      </c>
      <c r="D7" s="127" t="s">
        <v>136</v>
      </c>
      <c r="E7" s="124">
        <v>2112000</v>
      </c>
      <c r="F7" s="124"/>
      <c r="G7" s="124">
        <f>176000*3</f>
        <v>528000</v>
      </c>
      <c r="H7" s="124"/>
      <c r="I7" s="124">
        <f>176000*3</f>
        <v>528000</v>
      </c>
      <c r="J7" s="125" t="s">
        <v>209</v>
      </c>
    </row>
    <row r="8" spans="1:10" ht="26.25" customHeight="1">
      <c r="A8" s="126">
        <v>5</v>
      </c>
      <c r="B8" s="3" t="s">
        <v>19</v>
      </c>
      <c r="C8" s="121" t="s">
        <v>147</v>
      </c>
      <c r="D8" s="122" t="s">
        <v>149</v>
      </c>
      <c r="E8" s="123">
        <v>765600</v>
      </c>
      <c r="F8" s="124"/>
      <c r="G8" s="124">
        <f>63800*3</f>
        <v>191400</v>
      </c>
      <c r="H8" s="124"/>
      <c r="I8" s="124">
        <f>63800*3</f>
        <v>191400</v>
      </c>
      <c r="J8" s="125" t="s">
        <v>209</v>
      </c>
    </row>
    <row r="9" spans="1:10" ht="26.25" customHeight="1">
      <c r="A9" s="126">
        <v>6</v>
      </c>
      <c r="B9" s="3" t="s">
        <v>19</v>
      </c>
      <c r="C9" s="129" t="s">
        <v>148</v>
      </c>
      <c r="D9" s="122" t="s">
        <v>143</v>
      </c>
      <c r="E9" s="123">
        <v>11376410</v>
      </c>
      <c r="F9" s="124"/>
      <c r="G9" s="124">
        <f>949290+947920+947920</f>
        <v>2845130</v>
      </c>
      <c r="H9" s="124"/>
      <c r="I9" s="124">
        <f>949290+947920+947920</f>
        <v>2845130</v>
      </c>
      <c r="J9" s="125" t="s">
        <v>209</v>
      </c>
    </row>
    <row r="10" spans="1:10" ht="26.25" customHeight="1">
      <c r="A10" s="126">
        <v>7</v>
      </c>
      <c r="B10" s="3" t="s">
        <v>19</v>
      </c>
      <c r="C10" s="121" t="s">
        <v>150</v>
      </c>
      <c r="D10" s="127" t="s">
        <v>145</v>
      </c>
      <c r="E10" s="124">
        <v>2520000</v>
      </c>
      <c r="F10" s="124"/>
      <c r="G10" s="124">
        <f>210000*3</f>
        <v>630000</v>
      </c>
      <c r="H10" s="124"/>
      <c r="I10" s="124">
        <f>210000*3</f>
        <v>630000</v>
      </c>
      <c r="J10" s="125" t="s">
        <v>209</v>
      </c>
    </row>
    <row r="11" spans="1:10" ht="26.25" customHeight="1">
      <c r="A11" s="126">
        <v>8</v>
      </c>
      <c r="B11" s="3" t="s">
        <v>151</v>
      </c>
      <c r="C11" s="121" t="s">
        <v>152</v>
      </c>
      <c r="D11" s="127" t="s">
        <v>153</v>
      </c>
      <c r="E11" s="124">
        <v>1200000</v>
      </c>
      <c r="F11" s="124"/>
      <c r="G11" s="124">
        <f>100000*3</f>
        <v>300000</v>
      </c>
      <c r="H11" s="124"/>
      <c r="I11" s="124">
        <f>100000*3</f>
        <v>300000</v>
      </c>
      <c r="J11" s="125" t="s">
        <v>208</v>
      </c>
    </row>
    <row r="12" spans="1:10" ht="26.25" customHeight="1">
      <c r="A12" s="126">
        <v>9</v>
      </c>
      <c r="B12" s="3" t="s">
        <v>161</v>
      </c>
      <c r="C12" s="121" t="s">
        <v>155</v>
      </c>
      <c r="D12" s="127" t="s">
        <v>157</v>
      </c>
      <c r="E12" s="124">
        <v>833987000</v>
      </c>
      <c r="F12" s="124"/>
      <c r="G12" s="124">
        <f>39189210+40281420+38702910</f>
        <v>118173540</v>
      </c>
      <c r="H12" s="124"/>
      <c r="I12" s="124">
        <f>79470630+38702910</f>
        <v>118173540</v>
      </c>
      <c r="J12" s="125" t="s">
        <v>208</v>
      </c>
    </row>
    <row r="13" spans="1:10" ht="26.25" customHeight="1">
      <c r="A13" s="126">
        <v>10</v>
      </c>
      <c r="B13" s="3" t="s">
        <v>161</v>
      </c>
      <c r="C13" s="121" t="s">
        <v>158</v>
      </c>
      <c r="D13" s="127" t="s">
        <v>159</v>
      </c>
      <c r="E13" s="124">
        <v>40500000</v>
      </c>
      <c r="F13" s="124"/>
      <c r="G13" s="124">
        <f>2178000+2997000+3487500</f>
        <v>8662500</v>
      </c>
      <c r="H13" s="124"/>
      <c r="I13" s="124">
        <f>2178000+2997000+3487500</f>
        <v>8662500</v>
      </c>
      <c r="J13" s="125" t="s">
        <v>208</v>
      </c>
    </row>
    <row r="14" spans="1:10" ht="26.25" customHeight="1">
      <c r="A14" s="130">
        <v>11</v>
      </c>
      <c r="B14" s="131" t="s">
        <v>139</v>
      </c>
      <c r="C14" s="132" t="s">
        <v>140</v>
      </c>
      <c r="D14" s="133" t="s">
        <v>141</v>
      </c>
      <c r="E14" s="134">
        <v>20700000</v>
      </c>
      <c r="F14" s="135"/>
      <c r="G14" s="135">
        <f>1350000+1620000+1980000</f>
        <v>4950000</v>
      </c>
      <c r="H14" s="135"/>
      <c r="I14" s="135">
        <f>1350000+1620000+1980000</f>
        <v>4950000</v>
      </c>
      <c r="J14" s="136" t="s">
        <v>219</v>
      </c>
    </row>
    <row r="15" spans="1:10" ht="26.25" customHeight="1">
      <c r="A15" s="130">
        <v>12</v>
      </c>
      <c r="B15" s="131" t="s">
        <v>19</v>
      </c>
      <c r="C15" s="132" t="s">
        <v>220</v>
      </c>
      <c r="D15" s="133" t="s">
        <v>221</v>
      </c>
      <c r="E15" s="134">
        <v>2855000</v>
      </c>
      <c r="F15" s="135"/>
      <c r="G15" s="134">
        <v>2855000</v>
      </c>
      <c r="H15" s="135"/>
      <c r="I15" s="134">
        <v>2855000</v>
      </c>
      <c r="J15" s="136" t="s">
        <v>162</v>
      </c>
    </row>
    <row r="16" spans="1:10" ht="26.25" customHeight="1" thickBot="1">
      <c r="A16" s="137">
        <v>13</v>
      </c>
      <c r="B16" s="138" t="s">
        <v>19</v>
      </c>
      <c r="C16" s="139" t="s">
        <v>184</v>
      </c>
      <c r="D16" s="140" t="s">
        <v>222</v>
      </c>
      <c r="E16" s="141">
        <v>9490000</v>
      </c>
      <c r="F16" s="142"/>
      <c r="G16" s="142">
        <v>9490000</v>
      </c>
      <c r="H16" s="142"/>
      <c r="I16" s="142">
        <v>9490000</v>
      </c>
      <c r="J16" s="143" t="s">
        <v>223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>
      <c r="A1" s="178" t="s">
        <v>168</v>
      </c>
      <c r="B1" s="178"/>
      <c r="C1" s="178"/>
      <c r="D1" s="178"/>
      <c r="E1" s="178"/>
    </row>
    <row r="2" spans="1:6" ht="26.25" thickBot="1">
      <c r="A2" s="2" t="s">
        <v>34</v>
      </c>
      <c r="B2" s="2"/>
      <c r="C2" s="22"/>
      <c r="D2" s="22"/>
      <c r="E2" s="19" t="s">
        <v>33</v>
      </c>
    </row>
    <row r="3" spans="1:6" ht="21" customHeight="1" thickTop="1">
      <c r="A3" s="188" t="s">
        <v>32</v>
      </c>
      <c r="B3" s="38" t="s">
        <v>31</v>
      </c>
      <c r="C3" s="185" t="s">
        <v>179</v>
      </c>
      <c r="D3" s="186"/>
      <c r="E3" s="187"/>
    </row>
    <row r="4" spans="1:6" ht="21" customHeight="1">
      <c r="A4" s="189"/>
      <c r="B4" s="36" t="s">
        <v>30</v>
      </c>
      <c r="C4" s="23">
        <v>2970000</v>
      </c>
      <c r="D4" s="36" t="s">
        <v>118</v>
      </c>
      <c r="E4" s="24">
        <v>2855000</v>
      </c>
    </row>
    <row r="5" spans="1:6" ht="21" customHeight="1">
      <c r="A5" s="189"/>
      <c r="B5" s="36" t="s">
        <v>29</v>
      </c>
      <c r="C5" s="163">
        <f>E4/C4</f>
        <v>0.96127946127946129</v>
      </c>
      <c r="D5" s="36" t="s">
        <v>28</v>
      </c>
      <c r="E5" s="24">
        <v>2855000</v>
      </c>
    </row>
    <row r="6" spans="1:6" ht="21" customHeight="1">
      <c r="A6" s="189"/>
      <c r="B6" s="36" t="s">
        <v>27</v>
      </c>
      <c r="C6" s="29" t="s">
        <v>187</v>
      </c>
      <c r="D6" s="36" t="s">
        <v>119</v>
      </c>
      <c r="E6" s="39" t="s">
        <v>192</v>
      </c>
      <c r="F6" s="13" t="s">
        <v>86</v>
      </c>
    </row>
    <row r="7" spans="1:6" ht="21" customHeight="1">
      <c r="A7" s="189"/>
      <c r="B7" s="36" t="s">
        <v>26</v>
      </c>
      <c r="C7" s="21" t="s">
        <v>228</v>
      </c>
      <c r="D7" s="36" t="s">
        <v>120</v>
      </c>
      <c r="E7" s="39" t="s">
        <v>191</v>
      </c>
    </row>
    <row r="8" spans="1:6" ht="21" customHeight="1">
      <c r="A8" s="189"/>
      <c r="B8" s="36" t="s">
        <v>25</v>
      </c>
      <c r="C8" s="21" t="s">
        <v>180</v>
      </c>
      <c r="D8" s="36" t="s">
        <v>24</v>
      </c>
      <c r="E8" s="25" t="s">
        <v>181</v>
      </c>
    </row>
    <row r="9" spans="1:6" ht="21" customHeight="1" thickBot="1">
      <c r="A9" s="190"/>
      <c r="B9" s="37" t="s">
        <v>23</v>
      </c>
      <c r="C9" s="20" t="s">
        <v>182</v>
      </c>
      <c r="D9" s="37" t="s">
        <v>121</v>
      </c>
      <c r="E9" s="34" t="s">
        <v>183</v>
      </c>
    </row>
    <row r="10" spans="1:6" ht="21" customHeight="1" thickTop="1">
      <c r="A10" s="188" t="s">
        <v>32</v>
      </c>
      <c r="B10" s="38" t="s">
        <v>31</v>
      </c>
      <c r="C10" s="185" t="s">
        <v>184</v>
      </c>
      <c r="D10" s="186"/>
      <c r="E10" s="187"/>
    </row>
    <row r="11" spans="1:6" ht="21" customHeight="1">
      <c r="A11" s="189"/>
      <c r="B11" s="36" t="s">
        <v>30</v>
      </c>
      <c r="C11" s="88">
        <v>9990000</v>
      </c>
      <c r="D11" s="36" t="s">
        <v>118</v>
      </c>
      <c r="E11" s="24">
        <v>9490000</v>
      </c>
    </row>
    <row r="12" spans="1:6" ht="21" customHeight="1">
      <c r="A12" s="189"/>
      <c r="B12" s="36" t="s">
        <v>29</v>
      </c>
      <c r="C12" s="163">
        <f>E11/C11</f>
        <v>0.94994994994994997</v>
      </c>
      <c r="D12" s="36" t="s">
        <v>28</v>
      </c>
      <c r="E12" s="24">
        <v>9490000</v>
      </c>
    </row>
    <row r="13" spans="1:6" ht="21" customHeight="1">
      <c r="A13" s="189"/>
      <c r="B13" s="36" t="s">
        <v>27</v>
      </c>
      <c r="C13" s="29" t="s">
        <v>188</v>
      </c>
      <c r="D13" s="36" t="s">
        <v>119</v>
      </c>
      <c r="E13" s="39" t="s">
        <v>189</v>
      </c>
    </row>
    <row r="14" spans="1:6" ht="21" customHeight="1">
      <c r="A14" s="189"/>
      <c r="B14" s="36" t="s">
        <v>26</v>
      </c>
      <c r="C14" s="21" t="s">
        <v>229</v>
      </c>
      <c r="D14" s="36" t="s">
        <v>120</v>
      </c>
      <c r="E14" s="39" t="s">
        <v>190</v>
      </c>
    </row>
    <row r="15" spans="1:6" ht="21" customHeight="1">
      <c r="A15" s="189"/>
      <c r="B15" s="36" t="s">
        <v>25</v>
      </c>
      <c r="C15" s="21" t="s">
        <v>180</v>
      </c>
      <c r="D15" s="36" t="s">
        <v>24</v>
      </c>
      <c r="E15" s="25" t="s">
        <v>185</v>
      </c>
    </row>
    <row r="16" spans="1:6" ht="21" customHeight="1" thickBot="1">
      <c r="A16" s="190"/>
      <c r="B16" s="37" t="s">
        <v>23</v>
      </c>
      <c r="C16" s="20" t="s">
        <v>182</v>
      </c>
      <c r="D16" s="37" t="s">
        <v>121</v>
      </c>
      <c r="E16" s="34" t="s">
        <v>186</v>
      </c>
    </row>
    <row r="17" ht="14.25" thickTop="1"/>
  </sheetData>
  <mergeCells count="5">
    <mergeCell ref="C3:E3"/>
    <mergeCell ref="A3:A9"/>
    <mergeCell ref="A1:E1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>
      <selection sqref="A1:F1"/>
    </sheetView>
  </sheetViews>
  <sheetFormatPr defaultRowHeight="13.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>
      <c r="A1" s="178" t="s">
        <v>123</v>
      </c>
      <c r="B1" s="178"/>
      <c r="C1" s="178"/>
      <c r="D1" s="178"/>
      <c r="E1" s="178"/>
      <c r="F1" s="178"/>
    </row>
    <row r="2" spans="1:6" ht="26.25" thickBot="1">
      <c r="A2" s="94" t="s">
        <v>122</v>
      </c>
      <c r="B2" s="28"/>
      <c r="C2" s="27"/>
      <c r="D2" s="27"/>
      <c r="E2" s="22"/>
      <c r="F2" s="26" t="s">
        <v>124</v>
      </c>
    </row>
    <row r="3" spans="1:6" ht="25.5" customHeight="1" thickTop="1">
      <c r="A3" s="85" t="s">
        <v>45</v>
      </c>
      <c r="B3" s="197" t="s">
        <v>178</v>
      </c>
      <c r="C3" s="198"/>
      <c r="D3" s="198"/>
      <c r="E3" s="198"/>
      <c r="F3" s="199"/>
    </row>
    <row r="4" spans="1:6" ht="25.5" customHeight="1">
      <c r="A4" s="200" t="s">
        <v>44</v>
      </c>
      <c r="B4" s="203" t="s">
        <v>27</v>
      </c>
      <c r="C4" s="203" t="s">
        <v>125</v>
      </c>
      <c r="D4" s="86" t="s">
        <v>43</v>
      </c>
      <c r="E4" s="86" t="s">
        <v>28</v>
      </c>
      <c r="F4" s="87" t="s">
        <v>42</v>
      </c>
    </row>
    <row r="5" spans="1:6" ht="25.5" customHeight="1">
      <c r="A5" s="201"/>
      <c r="B5" s="204"/>
      <c r="C5" s="205"/>
      <c r="D5" s="86" t="s">
        <v>41</v>
      </c>
      <c r="E5" s="86" t="s">
        <v>40</v>
      </c>
      <c r="F5" s="87" t="s">
        <v>39</v>
      </c>
    </row>
    <row r="6" spans="1:6" ht="39" customHeight="1">
      <c r="A6" s="202"/>
      <c r="B6" s="101" t="s">
        <v>187</v>
      </c>
      <c r="C6" s="100" t="s">
        <v>194</v>
      </c>
      <c r="D6" s="105">
        <v>2970000</v>
      </c>
      <c r="E6" s="105">
        <v>2855000</v>
      </c>
      <c r="F6" s="106">
        <f>E6/D6</f>
        <v>0.96127946127946129</v>
      </c>
    </row>
    <row r="7" spans="1:6" ht="25.5" customHeight="1">
      <c r="A7" s="200" t="s">
        <v>24</v>
      </c>
      <c r="B7" s="86" t="s">
        <v>38</v>
      </c>
      <c r="C7" s="93" t="s">
        <v>126</v>
      </c>
      <c r="D7" s="206" t="s">
        <v>37</v>
      </c>
      <c r="E7" s="207"/>
      <c r="F7" s="208"/>
    </row>
    <row r="8" spans="1:6" ht="25.5" customHeight="1">
      <c r="A8" s="202"/>
      <c r="B8" s="89" t="s">
        <v>181</v>
      </c>
      <c r="C8" s="90" t="s">
        <v>196</v>
      </c>
      <c r="D8" s="209" t="s">
        <v>197</v>
      </c>
      <c r="E8" s="210"/>
      <c r="F8" s="211"/>
    </row>
    <row r="9" spans="1:6" ht="25.5" customHeight="1">
      <c r="A9" s="92" t="s">
        <v>127</v>
      </c>
      <c r="B9" s="191" t="s">
        <v>198</v>
      </c>
      <c r="C9" s="192"/>
      <c r="D9" s="192"/>
      <c r="E9" s="192"/>
      <c r="F9" s="193"/>
    </row>
    <row r="10" spans="1:6" ht="25.5" customHeight="1">
      <c r="A10" s="92" t="s">
        <v>36</v>
      </c>
      <c r="B10" s="191" t="s">
        <v>199</v>
      </c>
      <c r="C10" s="192"/>
      <c r="D10" s="192"/>
      <c r="E10" s="192"/>
      <c r="F10" s="193"/>
    </row>
    <row r="11" spans="1:6" ht="25.5" customHeight="1" thickBot="1">
      <c r="A11" s="91" t="s">
        <v>35</v>
      </c>
      <c r="B11" s="194"/>
      <c r="C11" s="195"/>
      <c r="D11" s="195"/>
      <c r="E11" s="195"/>
      <c r="F11" s="196"/>
    </row>
    <row r="12" spans="1:6" ht="25.5" customHeight="1" thickTop="1">
      <c r="A12" s="85" t="s">
        <v>45</v>
      </c>
      <c r="B12" s="197" t="s">
        <v>184</v>
      </c>
      <c r="C12" s="198"/>
      <c r="D12" s="198"/>
      <c r="E12" s="198"/>
      <c r="F12" s="199"/>
    </row>
    <row r="13" spans="1:6" ht="25.5" customHeight="1">
      <c r="A13" s="200" t="s">
        <v>44</v>
      </c>
      <c r="B13" s="203" t="s">
        <v>27</v>
      </c>
      <c r="C13" s="203" t="s">
        <v>80</v>
      </c>
      <c r="D13" s="86" t="s">
        <v>43</v>
      </c>
      <c r="E13" s="86" t="s">
        <v>28</v>
      </c>
      <c r="F13" s="87" t="s">
        <v>42</v>
      </c>
    </row>
    <row r="14" spans="1:6" ht="25.5" customHeight="1">
      <c r="A14" s="201"/>
      <c r="B14" s="204"/>
      <c r="C14" s="205"/>
      <c r="D14" s="86" t="s">
        <v>41</v>
      </c>
      <c r="E14" s="86" t="s">
        <v>40</v>
      </c>
      <c r="F14" s="87" t="s">
        <v>39</v>
      </c>
    </row>
    <row r="15" spans="1:6" ht="39" customHeight="1">
      <c r="A15" s="202"/>
      <c r="B15" s="101" t="s">
        <v>193</v>
      </c>
      <c r="C15" s="100" t="s">
        <v>195</v>
      </c>
      <c r="D15" s="105">
        <v>9990000</v>
      </c>
      <c r="E15" s="105">
        <v>9490000</v>
      </c>
      <c r="F15" s="106">
        <f>E15/D15</f>
        <v>0.94994994994994997</v>
      </c>
    </row>
    <row r="16" spans="1:6" ht="25.5" customHeight="1">
      <c r="A16" s="200" t="s">
        <v>24</v>
      </c>
      <c r="B16" s="86" t="s">
        <v>38</v>
      </c>
      <c r="C16" s="102" t="s">
        <v>126</v>
      </c>
      <c r="D16" s="206" t="s">
        <v>37</v>
      </c>
      <c r="E16" s="207"/>
      <c r="F16" s="208"/>
    </row>
    <row r="17" spans="1:6" ht="25.5" customHeight="1">
      <c r="A17" s="202"/>
      <c r="B17" s="89" t="s">
        <v>200</v>
      </c>
      <c r="C17" s="90" t="s">
        <v>201</v>
      </c>
      <c r="D17" s="209" t="s">
        <v>202</v>
      </c>
      <c r="E17" s="210"/>
      <c r="F17" s="211"/>
    </row>
    <row r="18" spans="1:6" ht="25.5" customHeight="1">
      <c r="A18" s="92" t="s">
        <v>127</v>
      </c>
      <c r="B18" s="191" t="s">
        <v>198</v>
      </c>
      <c r="C18" s="192"/>
      <c r="D18" s="192"/>
      <c r="E18" s="192"/>
      <c r="F18" s="193"/>
    </row>
    <row r="19" spans="1:6" ht="25.5" customHeight="1">
      <c r="A19" s="92" t="s">
        <v>36</v>
      </c>
      <c r="B19" s="191" t="s">
        <v>199</v>
      </c>
      <c r="C19" s="192"/>
      <c r="D19" s="192"/>
      <c r="E19" s="192"/>
      <c r="F19" s="193"/>
    </row>
    <row r="20" spans="1:6" ht="25.5" customHeight="1" thickBot="1">
      <c r="A20" s="91" t="s">
        <v>35</v>
      </c>
      <c r="B20" s="194"/>
      <c r="C20" s="195"/>
      <c r="D20" s="195"/>
      <c r="E20" s="195"/>
      <c r="F20" s="196"/>
    </row>
    <row r="21" spans="1:6" ht="14.25" thickTop="1"/>
  </sheetData>
  <mergeCells count="21">
    <mergeCell ref="B9:F9"/>
    <mergeCell ref="B10:F10"/>
    <mergeCell ref="B11:F11"/>
    <mergeCell ref="A7:A8"/>
    <mergeCell ref="D7:F7"/>
    <mergeCell ref="D8:F8"/>
    <mergeCell ref="A1:F1"/>
    <mergeCell ref="B3:F3"/>
    <mergeCell ref="A4:A6"/>
    <mergeCell ref="B4:B5"/>
    <mergeCell ref="C4:C5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2016-11-03T01:28:32Z</cp:lastPrinted>
  <dcterms:created xsi:type="dcterms:W3CDTF">2014-01-20T06:24:27Z</dcterms:created>
  <dcterms:modified xsi:type="dcterms:W3CDTF">2021-04-14T07:33:14Z</dcterms:modified>
</cp:coreProperties>
</file>