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"/>
    </mc:Choice>
  </mc:AlternateContent>
  <bookViews>
    <workbookView xWindow="0" yWindow="0" windowWidth="15675" windowHeight="1191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H16" i="6" l="1"/>
  <c r="H17" i="6"/>
  <c r="H15" i="6"/>
  <c r="H12" i="6"/>
  <c r="H22" i="6"/>
  <c r="H5" i="6" l="1"/>
  <c r="H7" i="6"/>
  <c r="H14" i="6"/>
  <c r="H13" i="6"/>
  <c r="H4" i="6"/>
  <c r="H10" i="6"/>
  <c r="H8" i="6"/>
  <c r="H6" i="6"/>
  <c r="H9" i="6"/>
  <c r="H11" i="6"/>
  <c r="F66" i="9" l="1"/>
  <c r="F56" i="9" l="1"/>
  <c r="F46" i="9" l="1"/>
  <c r="F36" i="9"/>
  <c r="F26" i="9" l="1"/>
  <c r="F16" i="9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<sst xmlns="http://schemas.openxmlformats.org/spreadsheetml/2006/main" count="782" uniqueCount="379">
  <si>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</si>
  <si>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</si>
  <si>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</si>
  <si>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</si>
  <si>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</si>
  <si>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</si>
  <si>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</si>
  <si>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</si>
  <si>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</si>
  <si>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</si>
  <si>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</si>
  <si>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</si>
  <si>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</si>
  <si>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</si>
  <si>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</si>
  <si>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</si>
  <si>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</si>
  <si>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</si>
  <si>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</si>
  <si>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</si>
  <si>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</si>
  <si>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</si>
  <si>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</si>
  <si>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사무국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</si>
  <si>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</si>
  <si>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</si>
  <si>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</si>
  <si>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</si>
  <si>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</si>
  <si>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</si>
  <si>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</si>
  <si>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</si>
  <si>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사무국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</si>
  <si>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</si>
  <si>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</si>
  <si>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</si>
  <si>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</si>
  <si>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</si>
  <si>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</si>
  <si>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</si>
  <si>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</si>
  <si>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</si>
  <si>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</si>
  <si>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</si>
  <si>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</si>
  <si>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</si>
  <si>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</si>
  <si>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</si>
  <si>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성남시청소년재단</t>
    <phoneticPr fontId="3" type="noConversion"/>
  </si>
  <si>
    <t>대표자</t>
    <phoneticPr fontId="3" type="noConversion"/>
  </si>
  <si>
    <t>-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</si>
  <si>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</si>
  <si>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</si>
  <si>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</si>
  <si>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</si>
  <si>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</si>
  <si>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</si>
  <si>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</si>
  <si>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</si>
  <si>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</si>
  <si>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</si>
  <si>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</si>
  <si>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</si>
  <si>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</si>
  <si>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</si>
  <si>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</si>
  <si>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</si>
  <si>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</si>
  <si>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</si>
  <si>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</si>
  <si>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제한경쟁</t>
    <phoneticPr fontId="3" type="noConversion"/>
  </si>
  <si>
    <t>준공일
(기성준공일)</t>
    <phoneticPr fontId="3" type="noConversion"/>
  </si>
  <si>
    <t>회계정보팀</t>
    <phoneticPr fontId="3" type="noConversion"/>
  </si>
  <si>
    <t>물품 발주계획</t>
    <phoneticPr fontId="3" type="noConversion"/>
  </si>
  <si>
    <t>사무국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</si>
  <si>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</si>
  <si>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</si>
  <si>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</si>
  <si>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</si>
  <si>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</si>
  <si>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</si>
  <si>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</si>
  <si>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</si>
  <si>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</si>
  <si>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이하빈칸</t>
    <phoneticPr fontId="3" type="noConversion"/>
  </si>
  <si>
    <t>2018.12.31.</t>
    <phoneticPr fontId="3" type="noConversion"/>
  </si>
  <si>
    <t>2017.12.27.</t>
    <phoneticPr fontId="3" type="noConversion"/>
  </si>
  <si>
    <t>2018.12.31.</t>
    <phoneticPr fontId="3" type="noConversion"/>
  </si>
  <si>
    <t>2018.01.01.</t>
    <phoneticPr fontId="3" type="noConversion"/>
  </si>
  <si>
    <t>-</t>
    <phoneticPr fontId="3" type="noConversion"/>
  </si>
  <si>
    <t>이하</t>
    <phoneticPr fontId="3" type="noConversion"/>
  </si>
  <si>
    <t>빈칸</t>
    <phoneticPr fontId="3" type="noConversion"/>
  </si>
  <si>
    <t>회계정보팀</t>
    <phoneticPr fontId="3" type="noConversion"/>
  </si>
  <si>
    <t>2018년 정수기 임차계약(2차)</t>
    <phoneticPr fontId="3" type="noConversion"/>
  </si>
  <si>
    <t>㈜교원</t>
    <phoneticPr fontId="3" type="noConversion"/>
  </si>
  <si>
    <t>2018년 2월 보건관리자 위탁관리</t>
    <phoneticPr fontId="3" type="noConversion"/>
  </si>
  <si>
    <t>(사)대한산업안전보건협회
경기산업보건센터</t>
    <phoneticPr fontId="3" type="noConversion"/>
  </si>
  <si>
    <t>2017.12.20.</t>
    <phoneticPr fontId="3" type="noConversion"/>
  </si>
  <si>
    <t>2018년 ERP 유지관리</t>
    <phoneticPr fontId="3" type="noConversion"/>
  </si>
  <si>
    <t>㈜더존비즈온</t>
    <phoneticPr fontId="3" type="noConversion"/>
  </si>
  <si>
    <t>2017.12.26.</t>
    <phoneticPr fontId="3" type="noConversion"/>
  </si>
  <si>
    <t>2018.01.01.</t>
    <phoneticPr fontId="3" type="noConversion"/>
  </si>
  <si>
    <t>2018.12.31.</t>
    <phoneticPr fontId="3" type="noConversion"/>
  </si>
  <si>
    <t>2018년 2월 운영실적통합DB 유지관리 비용</t>
    <phoneticPr fontId="3" type="noConversion"/>
  </si>
  <si>
    <t>다원</t>
    <phoneticPr fontId="3" type="noConversion"/>
  </si>
  <si>
    <t>2017.12.07.</t>
    <phoneticPr fontId="3" type="noConversion"/>
  </si>
  <si>
    <t>2018년 2월 산업안전 관리대행</t>
    <phoneticPr fontId="3" type="noConversion"/>
  </si>
  <si>
    <t>대한산업안전협회 성남지회</t>
    <phoneticPr fontId="3" type="noConversion"/>
  </si>
  <si>
    <t>2017.12.27.</t>
    <phoneticPr fontId="3" type="noConversion"/>
  </si>
  <si>
    <t>2018년 2월 내부정보유출방지시스템
유지관리 비용</t>
    <phoneticPr fontId="3" type="noConversion"/>
  </si>
  <si>
    <t>워터월시스템㈜</t>
    <phoneticPr fontId="3" type="noConversion"/>
  </si>
  <si>
    <t>2017.12.13.</t>
    <phoneticPr fontId="3" type="noConversion"/>
  </si>
  <si>
    <t>2018.12.31.</t>
    <phoneticPr fontId="3" type="noConversion"/>
  </si>
  <si>
    <t>2018년 2월 복합기 임대</t>
    <phoneticPr fontId="3" type="noConversion"/>
  </si>
  <si>
    <t>신도종합서비스</t>
    <phoneticPr fontId="3" type="noConversion"/>
  </si>
  <si>
    <t>2017.12.27.</t>
    <phoneticPr fontId="3" type="noConversion"/>
  </si>
  <si>
    <t>2018년 2월 전자문서시스템(그룹웨어)
유지보수</t>
    <phoneticPr fontId="3" type="noConversion"/>
  </si>
  <si>
    <t>㈜월드소프트</t>
    <phoneticPr fontId="3" type="noConversion"/>
  </si>
  <si>
    <t>2017.12.12.</t>
    <phoneticPr fontId="3" type="noConversion"/>
  </si>
  <si>
    <t>2018.01.01.</t>
    <phoneticPr fontId="3" type="noConversion"/>
  </si>
  <si>
    <t>2018년 2월 웹필터 유지관리</t>
    <phoneticPr fontId="3" type="noConversion"/>
  </si>
  <si>
    <t>㈜지란지교소프트</t>
    <phoneticPr fontId="3" type="noConversion"/>
  </si>
  <si>
    <t>2017.12.20.</t>
    <phoneticPr fontId="3" type="noConversion"/>
  </si>
  <si>
    <t>2018년 2월 홈페이지 유지관리</t>
    <phoneticPr fontId="3" type="noConversion"/>
  </si>
  <si>
    <t>㈜미디어코어시스템즈</t>
    <phoneticPr fontId="3" type="noConversion"/>
  </si>
  <si>
    <t>2017.12.21.</t>
    <phoneticPr fontId="3" type="noConversion"/>
  </si>
  <si>
    <t>서울지방조달청</t>
    <phoneticPr fontId="3" type="noConversion"/>
  </si>
  <si>
    <t>서울특별시 서초구 반포대로 217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</si>
  <si>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</si>
  <si>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</si>
  <si>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</si>
  <si>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</si>
  <si>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</si>
  <si>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</si>
  <si>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</si>
  <si>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</si>
  <si>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</si>
  <si>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</si>
  <si>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</si>
  <si>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</si>
  <si>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</si>
  <si>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</si>
  <si>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</si>
  <si>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</si>
  <si>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</si>
  <si>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</si>
  <si>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</si>
  <si>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</si>
  <si>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</si>
  <si>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</si>
  <si>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</si>
  <si>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</si>
  <si>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</si>
  <si>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</si>
  <si>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</si>
  <si>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-</t>
    <phoneticPr fontId="3" type="noConversion"/>
  </si>
  <si>
    <t>해당사항없음</t>
    <phoneticPr fontId="3" type="noConversion"/>
  </si>
  <si>
    <t>-</t>
    <phoneticPr fontId="3" type="noConversion"/>
  </si>
  <si>
    <t>2018년 네이버 블로그 운영</t>
    <phoneticPr fontId="3" type="noConversion"/>
  </si>
  <si>
    <t>회색달빛</t>
  </si>
  <si>
    <t>회색달빛</t>
    <phoneticPr fontId="3" type="noConversion"/>
  </si>
  <si>
    <t>2017.12.29.</t>
    <phoneticPr fontId="3" type="noConversion"/>
  </si>
  <si>
    <t>2018.01.01.</t>
    <phoneticPr fontId="3" type="noConversion"/>
  </si>
  <si>
    <t>2018.12.31.</t>
    <phoneticPr fontId="3" type="noConversion"/>
  </si>
  <si>
    <t>계약기간</t>
  </si>
  <si>
    <t>계약현황</t>
    <phoneticPr fontId="3" type="noConversion"/>
  </si>
  <si>
    <t>수의1인 견적</t>
    <phoneticPr fontId="3" type="noConversion"/>
  </si>
  <si>
    <t>계약현황</t>
    <phoneticPr fontId="3" type="noConversion"/>
  </si>
  <si>
    <t>수의계약</t>
    <phoneticPr fontId="3" type="noConversion"/>
  </si>
  <si>
    <t>서울지방조달청</t>
  </si>
  <si>
    <t>사무국</t>
    <phoneticPr fontId="3" type="noConversion"/>
  </si>
  <si>
    <t>㈜교원</t>
    <phoneticPr fontId="3" type="noConversion"/>
  </si>
  <si>
    <t>-</t>
    <phoneticPr fontId="3" type="noConversion"/>
  </si>
  <si>
    <t>신도종합서비스</t>
  </si>
  <si>
    <t>워터월시스템즈(주)</t>
  </si>
  <si>
    <t>(주)월드소프트</t>
  </si>
  <si>
    <t>다원</t>
  </si>
  <si>
    <t>주식회사 지란지교소프트</t>
  </si>
  <si>
    <t>(사)대한산업안전협회 성남지회</t>
  </si>
  <si>
    <t>(사)대한산업보건협회경기산업보건센터</t>
  </si>
  <si>
    <t>(주)미디어코어시스템즈</t>
  </si>
  <si>
    <t>노무법인서현</t>
  </si>
  <si>
    <t>노무법인로고스</t>
  </si>
  <si>
    <t>노무법인 로고스</t>
    <phoneticPr fontId="3" type="noConversion"/>
  </si>
  <si>
    <t>2017.12.27.</t>
    <phoneticPr fontId="3" type="noConversion"/>
  </si>
  <si>
    <t>2018.01.01.</t>
    <phoneticPr fontId="3" type="noConversion"/>
  </si>
  <si>
    <t>2018.12.31.</t>
    <phoneticPr fontId="3" type="noConversion"/>
  </si>
  <si>
    <t>2018년 법무자문 서비스 연간계약</t>
    <phoneticPr fontId="3" type="noConversion"/>
  </si>
  <si>
    <t>2017.12.27.</t>
    <phoneticPr fontId="3" type="noConversion"/>
  </si>
  <si>
    <t>2018.01.01.</t>
    <phoneticPr fontId="3" type="noConversion"/>
  </si>
  <si>
    <t>2018.12.31.</t>
    <phoneticPr fontId="3" type="noConversion"/>
  </si>
  <si>
    <t>법무법인서현</t>
    <phoneticPr fontId="3" type="noConversion"/>
  </si>
  <si>
    <t>2018년 노무 법무자문 서비스 연간계약</t>
    <phoneticPr fontId="3" type="noConversion"/>
  </si>
  <si>
    <t>㈜삼성통운</t>
    <phoneticPr fontId="3" type="noConversion"/>
  </si>
  <si>
    <t>-</t>
    <phoneticPr fontId="3" type="noConversion"/>
  </si>
  <si>
    <t>2018년 맞춤형복지제도 운영위탁</t>
    <phoneticPr fontId="3" type="noConversion"/>
  </si>
  <si>
    <t>에스케이엠엔서비스㈜</t>
    <phoneticPr fontId="3" type="noConversion"/>
  </si>
  <si>
    <t>2018.01.09.</t>
    <phoneticPr fontId="3" type="noConversion"/>
  </si>
  <si>
    <t>2018.02.01.</t>
    <phoneticPr fontId="3" type="noConversion"/>
  </si>
  <si>
    <t>2018.12.31.</t>
    <phoneticPr fontId="3" type="noConversion"/>
  </si>
  <si>
    <t>사무국</t>
    <phoneticPr fontId="3" type="noConversion"/>
  </si>
  <si>
    <t>사무국</t>
    <phoneticPr fontId="3" type="noConversion"/>
  </si>
  <si>
    <t>사무국</t>
    <phoneticPr fontId="3" type="noConversion"/>
  </si>
  <si>
    <t>지방계약법 시행령 제16조</t>
    <phoneticPr fontId="3" type="noConversion"/>
  </si>
  <si>
    <t>추정가격이 2천만원 이하인 물품의 제조·구매·용역 계약(제25조제1항제5호)</t>
  </si>
  <si>
    <t>조달청 물품구매 - 제3자를 위한 단가계약(제80조)</t>
    <phoneticPr fontId="3" type="noConversion"/>
  </si>
  <si>
    <t>성남시청소년재단</t>
    <phoneticPr fontId="3" type="noConversion"/>
  </si>
  <si>
    <t>2018년 임직원 단체보험</t>
    <phoneticPr fontId="3" type="noConversion"/>
  </si>
  <si>
    <t>사무국</t>
  </si>
  <si>
    <t>- 이하여백-</t>
  </si>
  <si>
    <t>현정은</t>
    <phoneticPr fontId="3" type="noConversion"/>
  </si>
  <si>
    <t>031-729-9053</t>
    <phoneticPr fontId="3" type="noConversion"/>
  </si>
  <si>
    <t>총액입찰</t>
    <phoneticPr fontId="3" type="noConversion"/>
  </si>
  <si>
    <t>2018.04.23.</t>
    <phoneticPr fontId="3" type="noConversion"/>
  </si>
  <si>
    <t>2018.04.27.</t>
    <phoneticPr fontId="3" type="noConversion"/>
  </si>
  <si>
    <t>2018.04.27.</t>
    <phoneticPr fontId="3" type="noConversion"/>
  </si>
  <si>
    <t>보험업법 제4조</t>
    <phoneticPr fontId="3" type="noConversion"/>
  </si>
  <si>
    <t>2개업체</t>
    <phoneticPr fontId="3" type="noConversion"/>
  </si>
  <si>
    <t>현대해상화재보험㈜</t>
    <phoneticPr fontId="3" type="noConversion"/>
  </si>
  <si>
    <t>대표이사 전용차량 운영</t>
    <phoneticPr fontId="3" type="noConversion"/>
  </si>
  <si>
    <t>삼성통운</t>
    <phoneticPr fontId="3" type="noConversion"/>
  </si>
  <si>
    <t>2018.04.05.</t>
    <phoneticPr fontId="3" type="noConversion"/>
  </si>
  <si>
    <t>분당구 서현동 93 현대카스스포콤</t>
    <phoneticPr fontId="3" type="noConversion"/>
  </si>
  <si>
    <t>업무용 TV 조달구입</t>
    <phoneticPr fontId="3" type="noConversion"/>
  </si>
  <si>
    <t>보조책상 조달구입</t>
    <phoneticPr fontId="3" type="noConversion"/>
  </si>
  <si>
    <t>지방계약법 시행령 제25조 1항</t>
    <phoneticPr fontId="3" type="noConversion"/>
  </si>
  <si>
    <t>조달청 물품구매</t>
    <phoneticPr fontId="3" type="noConversion"/>
  </si>
  <si>
    <t>서울지방조달청</t>
    <phoneticPr fontId="3" type="noConversion"/>
  </si>
  <si>
    <t>구매</t>
    <phoneticPr fontId="3" type="noConversion"/>
  </si>
  <si>
    <t>일반</t>
    <phoneticPr fontId="3" type="noConversion"/>
  </si>
  <si>
    <t>구매</t>
    <phoneticPr fontId="3" type="noConversion"/>
  </si>
  <si>
    <t>업무용 책상 조달구입</t>
    <phoneticPr fontId="3" type="noConversion"/>
  </si>
  <si>
    <t>안전용품(송기마스크) 구입</t>
    <phoneticPr fontId="3" type="noConversion"/>
  </si>
  <si>
    <t>광신산업</t>
    <phoneticPr fontId="3" type="noConversion"/>
  </si>
  <si>
    <t>수정구 수정로 153번길 15</t>
    <phoneticPr fontId="3" type="noConversion"/>
  </si>
  <si>
    <t>2018.04.14.</t>
    <phoneticPr fontId="3" type="noConversion"/>
  </si>
  <si>
    <t>2018.04.14.~04.19.</t>
    <phoneticPr fontId="3" type="noConversion"/>
  </si>
  <si>
    <t>2018.04.18.</t>
    <phoneticPr fontId="3" type="noConversion"/>
  </si>
  <si>
    <t>성남형교육 체험활동 차량운영 용역</t>
    <phoneticPr fontId="3" type="noConversion"/>
  </si>
  <si>
    <t>주식회사 뉴신명관광</t>
    <phoneticPr fontId="3" type="noConversion"/>
  </si>
  <si>
    <t>경기도 용인시 기흥구 고매로 136</t>
    <phoneticPr fontId="3" type="noConversion"/>
  </si>
  <si>
    <t>2018.04.23.~11.30.</t>
    <phoneticPr fontId="3" type="noConversion"/>
  </si>
  <si>
    <t>업무용 모니터 구입</t>
    <phoneticPr fontId="3" type="noConversion"/>
  </si>
  <si>
    <t>업무용 컴퓨터 구입</t>
    <phoneticPr fontId="3" type="noConversion"/>
  </si>
  <si>
    <t>청소년 국제교류 홈페이지 제작</t>
    <phoneticPr fontId="3" type="noConversion"/>
  </si>
  <si>
    <t>서인욱</t>
    <phoneticPr fontId="3" type="noConversion"/>
  </si>
  <si>
    <t>031-729-9024</t>
    <phoneticPr fontId="3" type="noConversion"/>
  </si>
  <si>
    <t>성남시청소년국제교류단 단체물품 제작</t>
  </si>
  <si>
    <t>수의총액</t>
  </si>
  <si>
    <t>개</t>
  </si>
  <si>
    <t>현정은</t>
  </si>
  <si>
    <t>031-729-9053</t>
  </si>
  <si>
    <t>성남 지구촌문화의집 현판제작</t>
  </si>
  <si>
    <t>2018 성남시청소년주간 무대임차</t>
    <phoneticPr fontId="3" type="noConversion"/>
  </si>
  <si>
    <t>사무국</t>
    <phoneticPr fontId="3" type="noConversion"/>
  </si>
  <si>
    <t>2018 성남시청소년주간 부스임차</t>
    <phoneticPr fontId="3" type="noConversion"/>
  </si>
  <si>
    <t>현정은</t>
    <phoneticPr fontId="3" type="noConversion"/>
  </si>
  <si>
    <t>031-729-9053</t>
    <phoneticPr fontId="3" type="noConversion"/>
  </si>
  <si>
    <t>변호사 수임계약 체결</t>
  </si>
  <si>
    <t>수의계약</t>
  </si>
  <si>
    <t>한기성</t>
  </si>
  <si>
    <t>031-729-9014</t>
  </si>
  <si>
    <t>제2회 청소년 사회참여 토크콘서트
&amp;원탁토의 현수막, 배너 제작</t>
  </si>
  <si>
    <t>8M×2.6M
 60cm×180cm</t>
  </si>
  <si>
    <t>김마리</t>
  </si>
  <si>
    <t>031-729-9054</t>
  </si>
  <si>
    <t>청소년지도자연수센터 연계 집합교육</t>
  </si>
  <si>
    <t>박인경</t>
  </si>
  <si>
    <t>031-729-9015</t>
  </si>
  <si>
    <t>2018.04.07.~10.31.</t>
    <phoneticPr fontId="3" type="noConversion"/>
  </si>
  <si>
    <t>2018.10.31.</t>
    <phoneticPr fontId="3" type="noConversion"/>
  </si>
  <si>
    <t>2018.04.06.</t>
    <phoneticPr fontId="3" type="noConversion"/>
  </si>
  <si>
    <t>2018.04.06.~08.04.</t>
    <phoneticPr fontId="3" type="noConversion"/>
  </si>
  <si>
    <t>2018.04.13.</t>
    <phoneticPr fontId="3" type="noConversion"/>
  </si>
  <si>
    <t>2018.04.13.~2018.05.13.</t>
    <phoneticPr fontId="3" type="noConversion"/>
  </si>
  <si>
    <t>2018.04.27.</t>
    <phoneticPr fontId="3" type="noConversion"/>
  </si>
  <si>
    <t>2018.04.26.</t>
    <phoneticPr fontId="3" type="noConversion"/>
  </si>
  <si>
    <t>2018.04.13.~05.13.</t>
    <phoneticPr fontId="3" type="noConversion"/>
  </si>
  <si>
    <t>2018.04.19.</t>
    <phoneticPr fontId="3" type="noConversion"/>
  </si>
  <si>
    <t>2018.04.19.~04.29.</t>
    <phoneticPr fontId="3" type="noConversion"/>
  </si>
  <si>
    <t>2018.04.27.</t>
    <phoneticPr fontId="3" type="noConversion"/>
  </si>
  <si>
    <t>2018.04.19.</t>
    <phoneticPr fontId="3" type="noConversion"/>
  </si>
  <si>
    <t>2018.04.29.</t>
    <phoneticPr fontId="3" type="noConversion"/>
  </si>
  <si>
    <t>대표이사 전용차량 운영</t>
    <phoneticPr fontId="3" type="noConversion"/>
  </si>
  <si>
    <t>2018.04.05.</t>
    <phoneticPr fontId="3" type="noConversion"/>
  </si>
  <si>
    <t>2018.04.07.~
10.31.</t>
    <phoneticPr fontId="3" type="noConversion"/>
  </si>
  <si>
    <t>삼성통운</t>
    <phoneticPr fontId="3" type="noConversion"/>
  </si>
  <si>
    <t>한성희</t>
    <phoneticPr fontId="3" type="noConversion"/>
  </si>
  <si>
    <t>성남시 분당구 서현동 93 현대카스스포콤</t>
    <phoneticPr fontId="3" type="noConversion"/>
  </si>
  <si>
    <t>성남시청소년재단 사무국</t>
    <phoneticPr fontId="3" type="noConversion"/>
  </si>
  <si>
    <t>업무용 TV 조달구입</t>
    <phoneticPr fontId="3" type="noConversion"/>
  </si>
  <si>
    <t>2018.04.06.~
08.04.</t>
    <phoneticPr fontId="3" type="noConversion"/>
  </si>
  <si>
    <t>서울지방조달청</t>
    <phoneticPr fontId="3" type="noConversion"/>
  </si>
  <si>
    <t>보조책상 조달구입</t>
    <phoneticPr fontId="3" type="noConversion"/>
  </si>
  <si>
    <t>2018.04.13.</t>
    <phoneticPr fontId="3" type="noConversion"/>
  </si>
  <si>
    <t>2018.04.13.~
05.13.</t>
    <phoneticPr fontId="3" type="noConversion"/>
  </si>
  <si>
    <t>업무용 책상 조달구입</t>
    <phoneticPr fontId="3" type="noConversion"/>
  </si>
  <si>
    <t>2018.04.13.~
05.13.</t>
    <phoneticPr fontId="3" type="noConversion"/>
  </si>
  <si>
    <t>안전용품(송기마스크) 구입</t>
    <phoneticPr fontId="3" type="noConversion"/>
  </si>
  <si>
    <t>2018.04.14.</t>
    <phoneticPr fontId="3" type="noConversion"/>
  </si>
  <si>
    <t>2018.04.14.~
04.19.</t>
    <phoneticPr fontId="3" type="noConversion"/>
  </si>
  <si>
    <t>임건묵</t>
    <phoneticPr fontId="3" type="noConversion"/>
  </si>
  <si>
    <t>경기도 성남시 수정구 수정로 153번길 15</t>
    <phoneticPr fontId="3" type="noConversion"/>
  </si>
  <si>
    <t>업무용 모니터 구입</t>
    <phoneticPr fontId="3" type="noConversion"/>
  </si>
  <si>
    <t>2018.04.19.~
04.29.</t>
    <phoneticPr fontId="3" type="noConversion"/>
  </si>
  <si>
    <t>청소년노동인권 교육 수업 교구 제작</t>
    <phoneticPr fontId="3" type="noConversion"/>
  </si>
  <si>
    <t>수의총액</t>
    <phoneticPr fontId="3" type="noConversion"/>
  </si>
  <si>
    <t>A3</t>
    <phoneticPr fontId="3" type="noConversion"/>
  </si>
  <si>
    <t>건</t>
    <phoneticPr fontId="3" type="noConversion"/>
  </si>
  <si>
    <t>김태연</t>
    <phoneticPr fontId="3" type="noConversion"/>
  </si>
  <si>
    <t>031-729-9044</t>
    <phoneticPr fontId="3" type="noConversion"/>
  </si>
  <si>
    <t>2018.3월 보건관리 대행비 수수료</t>
    <phoneticPr fontId="3" type="noConversion"/>
  </si>
  <si>
    <t>2018.3월 웹필터 유지관리비용</t>
    <phoneticPr fontId="3" type="noConversion"/>
  </si>
  <si>
    <t>2018. 3월 DLP(내부정보유출관리시스템) 유지관리비용</t>
    <phoneticPr fontId="3" type="noConversion"/>
  </si>
  <si>
    <t>2018. 3월 통합실적운영 DB 유지관리비용</t>
    <phoneticPr fontId="3" type="noConversion"/>
  </si>
  <si>
    <t>2018. 3월 산업안전관리자 대행 수수료</t>
    <phoneticPr fontId="3" type="noConversion"/>
  </si>
  <si>
    <t>2018년 3월분 정수기 렌탈료</t>
    <phoneticPr fontId="3" type="noConversion"/>
  </si>
  <si>
    <t>2018. 3월 전자문서시스템(그룹웨어) 유지관리비용</t>
    <phoneticPr fontId="3" type="noConversion"/>
  </si>
  <si>
    <t>2018년 3월 복합기 임대비용</t>
    <phoneticPr fontId="3" type="noConversion"/>
  </si>
  <si>
    <t>주식회사에스유소프트</t>
  </si>
  <si>
    <t>2018년 3월 법무 자문료</t>
    <phoneticPr fontId="3" type="noConversion"/>
  </si>
  <si>
    <t>2018년 3월 노무 자문료</t>
    <phoneticPr fontId="3" type="noConversion"/>
  </si>
  <si>
    <t>2018년 2,3월 서버 유지관리 및 서버 호스팅 서비스 비용</t>
    <phoneticPr fontId="3" type="noConversion"/>
  </si>
  <si>
    <t>2018. 3월 홈페이지 유지관리비용</t>
    <phoneticPr fontId="3" type="noConversion"/>
  </si>
  <si>
    <t>3월 블로그 운영비</t>
    <phoneticPr fontId="3" type="noConversion"/>
  </si>
  <si>
    <t>2018년 보안프로그램 구입</t>
    <phoneticPr fontId="3" type="noConversion"/>
  </si>
  <si>
    <t>2017년 경영평가 현장실사 현수막 제작</t>
    <phoneticPr fontId="3" type="noConversion"/>
  </si>
  <si>
    <t>디자인스토리</t>
    <phoneticPr fontId="3" type="noConversion"/>
  </si>
  <si>
    <t>2018년 청바지 프로젝트 체험인솔자 안전교육 현수막 제작</t>
    <phoneticPr fontId="3" type="noConversion"/>
  </si>
  <si>
    <t>㈜프린트라인</t>
    <phoneticPr fontId="3" type="noConversion"/>
  </si>
  <si>
    <t>업무용 TV 조달 구입</t>
    <phoneticPr fontId="3" type="noConversion"/>
  </si>
  <si>
    <t>성남시청소년재단 홍보물(리플릿) 제작</t>
    <phoneticPr fontId="3" type="noConversion"/>
  </si>
  <si>
    <t>필그래픽스</t>
    <phoneticPr fontId="3" type="noConversion"/>
  </si>
  <si>
    <t>2018. 3월분 전용차량 임차비(대)</t>
    <phoneticPr fontId="3" type="noConversion"/>
  </si>
  <si>
    <t>2018. 3월분 전용차량 임차비(업)</t>
    <phoneticPr fontId="3" type="noConversion"/>
  </si>
  <si>
    <t>업무용 책상 조달 구입</t>
    <phoneticPr fontId="3" type="noConversion"/>
  </si>
  <si>
    <t>보조책상 조달구입</t>
    <phoneticPr fontId="3" type="noConversion"/>
  </si>
  <si>
    <t>홍보현수막 제작</t>
    <phoneticPr fontId="3" type="noConversion"/>
  </si>
  <si>
    <t>안전용품(송기마스크) 구입</t>
    <phoneticPr fontId="3" type="noConversion"/>
  </si>
  <si>
    <t>광신산업</t>
    <phoneticPr fontId="3" type="noConversion"/>
  </si>
  <si>
    <t>제3대 성남시청소년행복의회 의원증 및 명함제작</t>
    <phoneticPr fontId="3" type="noConversion"/>
  </si>
  <si>
    <t>미야디자인하우스</t>
    <phoneticPr fontId="3" type="noConversion"/>
  </si>
  <si>
    <t>업무용 컴퓨터(모니터포함) 구입</t>
    <phoneticPr fontId="3" type="noConversion"/>
  </si>
  <si>
    <t>2018.04.30.</t>
    <phoneticPr fontId="3" type="noConversion"/>
  </si>
  <si>
    <t>2018년 대표이사 전용차량 운영</t>
    <phoneticPr fontId="3" type="noConversion"/>
  </si>
  <si>
    <t>2018년 업무용 차량운영</t>
    <phoneticPr fontId="3" type="noConversion"/>
  </si>
  <si>
    <t>삼성통운</t>
    <phoneticPr fontId="3" type="noConversion"/>
  </si>
  <si>
    <t>2018년 서버 유지관리 및 서버 호스팅 서비스 비용</t>
    <phoneticPr fontId="3" type="noConversion"/>
  </si>
  <si>
    <t>2017.04.07.</t>
    <phoneticPr fontId="3" type="noConversion"/>
  </si>
  <si>
    <t>2017.04.07.</t>
    <phoneticPr fontId="3" type="noConversion"/>
  </si>
  <si>
    <t>2018.04.06.</t>
    <phoneticPr fontId="3" type="noConversion"/>
  </si>
  <si>
    <t>2018.04.06.</t>
    <phoneticPr fontId="3" type="noConversion"/>
  </si>
  <si>
    <t>2018.05.02.</t>
    <phoneticPr fontId="3" type="noConversion"/>
  </si>
  <si>
    <t>2016.10.27.</t>
    <phoneticPr fontId="3" type="noConversion"/>
  </si>
  <si>
    <t>2017.11.01.</t>
    <phoneticPr fontId="3" type="noConversion"/>
  </si>
  <si>
    <t>2018.10.31.</t>
    <phoneticPr fontId="3" type="noConversion"/>
  </si>
  <si>
    <t>2018.04.30.</t>
    <phoneticPr fontId="3" type="noConversion"/>
  </si>
  <si>
    <t>㈜에스유소프트</t>
    <phoneticPr fontId="3" type="noConversion"/>
  </si>
  <si>
    <t>2017.12.28.</t>
    <phoneticPr fontId="3" type="noConversion"/>
  </si>
  <si>
    <t>2018.01.01.</t>
    <phoneticPr fontId="3" type="noConversion"/>
  </si>
  <si>
    <t>2018.12.31.</t>
    <phoneticPr fontId="3" type="noConversion"/>
  </si>
  <si>
    <t>서울지방조달청</t>
    <phoneticPr fontId="3" type="noConversion"/>
  </si>
  <si>
    <t>2018.04.06.</t>
    <phoneticPr fontId="3" type="noConversion"/>
  </si>
  <si>
    <t>업무용 책상 조달구입</t>
    <phoneticPr fontId="3" type="noConversion"/>
  </si>
  <si>
    <t>업무용 컴퓨터(모니터) 구입</t>
    <phoneticPr fontId="3" type="noConversion"/>
  </si>
  <si>
    <t>2018년 보안 프로그램 구입</t>
    <phoneticPr fontId="3" type="noConversion"/>
  </si>
  <si>
    <t>필그래픽스</t>
    <phoneticPr fontId="3" type="noConversion"/>
  </si>
  <si>
    <t>2018.03.29.</t>
    <phoneticPr fontId="3" type="noConversion"/>
  </si>
  <si>
    <t>2018.04.13.</t>
    <phoneticPr fontId="3" type="noConversion"/>
  </si>
  <si>
    <t>2018.04.16.</t>
    <phoneticPr fontId="3" type="noConversion"/>
  </si>
  <si>
    <t>2018.04.28.</t>
    <phoneticPr fontId="3" type="noConversion"/>
  </si>
  <si>
    <t>2018.05.13.</t>
    <phoneticPr fontId="3" type="noConversion"/>
  </si>
  <si>
    <t>2018.04.19.</t>
    <phoneticPr fontId="3" type="noConversion"/>
  </si>
  <si>
    <t>2018.04.18.</t>
    <phoneticPr fontId="3" type="noConversion"/>
  </si>
  <si>
    <t>2018.04.26.</t>
    <phoneticPr fontId="3" type="noConversion"/>
  </si>
  <si>
    <t>2018.04.27.</t>
    <phoneticPr fontId="3" type="noConversion"/>
  </si>
  <si>
    <t>2018.04.20.</t>
    <phoneticPr fontId="3" type="noConversion"/>
  </si>
  <si>
    <t>2018.04.29.</t>
    <phoneticPr fontId="3" type="noConversion"/>
  </si>
  <si>
    <t>2018.04.30.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</si>
</sst>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</numFmts>
  <fonts count="37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sz val="9"/>
      <color rgb="FF000000"/>
      <name val="바탕"/>
      <family val="1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24"/>
      <name val="돋움"/>
      <family val="3"/>
      <charset val="129"/>
    </font>
    <font>
      <sz val="11"/>
      <color theme="1"/>
      <name val="바탕"/>
      <family val="1"/>
      <charset val="129"/>
    </font>
    <font>
      <sz val="11"/>
      <color theme="1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</borders>
  <cellStyleXfs count="31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44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9" fontId="10" fillId="0" borderId="2" xfId="0" applyNumberFormat="1" applyFont="1" applyFill="1" applyBorder="1" applyAlignment="1">
      <alignment horizontal="right" vertical="center"/>
    </xf>
    <xf numFmtId="180" fontId="11" fillId="0" borderId="2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0" fillId="2" borderId="11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4" fillId="3" borderId="14" xfId="0" applyFont="1" applyFill="1" applyBorder="1" applyAlignment="1">
      <alignment horizontal="center" vertical="center"/>
    </xf>
    <xf numFmtId="0" fontId="24" fillId="3" borderId="15" xfId="0" applyFont="1" applyFill="1" applyBorder="1" applyAlignment="1">
      <alignment horizontal="center" vertical="center" wrapText="1"/>
    </xf>
    <xf numFmtId="0" fontId="24" fillId="3" borderId="15" xfId="0" applyFont="1" applyFill="1" applyBorder="1" applyAlignment="1">
      <alignment horizontal="center" vertical="center"/>
    </xf>
    <xf numFmtId="0" fontId="24" fillId="3" borderId="16" xfId="0" applyFont="1" applyFill="1" applyBorder="1" applyAlignment="1">
      <alignment horizontal="center" vertical="center"/>
    </xf>
    <xf numFmtId="180" fontId="10" fillId="0" borderId="2" xfId="0" applyNumberFormat="1" applyFont="1" applyBorder="1" applyAlignment="1">
      <alignment horizontal="center" vertical="center"/>
    </xf>
    <xf numFmtId="178" fontId="10" fillId="0" borderId="2" xfId="0" applyNumberFormat="1" applyFont="1" applyBorder="1" applyAlignment="1">
      <alignment horizontal="left" vertical="center" shrinkToFit="1"/>
    </xf>
    <xf numFmtId="179" fontId="10" fillId="0" borderId="2" xfId="0" applyNumberFormat="1" applyFont="1" applyBorder="1" applyAlignment="1">
      <alignment horizontal="right" vertical="center"/>
    </xf>
    <xf numFmtId="0" fontId="12" fillId="0" borderId="2" xfId="0" applyNumberFormat="1" applyFont="1" applyFill="1" applyBorder="1" applyAlignment="1" applyProtection="1">
      <alignment horizontal="left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25" fillId="0" borderId="2" xfId="0" applyFont="1" applyBorder="1" applyAlignment="1" applyProtection="1">
      <alignment horizontal="center" vertical="center" shrinkToFit="1"/>
    </xf>
    <xf numFmtId="0" fontId="26" fillId="0" borderId="2" xfId="0" applyFont="1" applyBorder="1" applyAlignment="1" applyProtection="1">
      <alignment horizontal="center" vertical="center" shrinkToFit="1"/>
    </xf>
    <xf numFmtId="0" fontId="25" fillId="0" borderId="2" xfId="0" applyNumberFormat="1" applyFont="1" applyFill="1" applyBorder="1" applyAlignment="1" applyProtection="1">
      <alignment horizontal="center" vertical="center" wrapText="1" shrinkToFit="1"/>
    </xf>
    <xf numFmtId="182" fontId="25" fillId="0" borderId="2" xfId="0" applyNumberFormat="1" applyFont="1" applyFill="1" applyBorder="1" applyAlignment="1" applyProtection="1">
      <alignment horizontal="center" vertical="center" shrinkToFit="1"/>
    </xf>
    <xf numFmtId="0" fontId="19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 shrinkToFit="1"/>
    </xf>
    <xf numFmtId="9" fontId="21" fillId="0" borderId="7" xfId="0" applyNumberFormat="1" applyFont="1" applyBorder="1" applyAlignment="1">
      <alignment horizontal="center" vertical="center" shrinkToFit="1"/>
    </xf>
    <xf numFmtId="14" fontId="21" fillId="0" borderId="7" xfId="0" applyNumberFormat="1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16" fillId="0" borderId="22" xfId="0" applyFont="1" applyBorder="1" applyAlignment="1">
      <alignment horizontal="center" vertical="center" shrinkToFit="1"/>
    </xf>
    <xf numFmtId="0" fontId="22" fillId="0" borderId="12" xfId="0" applyFont="1" applyBorder="1" applyAlignment="1">
      <alignment horizontal="center" vertical="center" shrinkToFit="1"/>
    </xf>
    <xf numFmtId="0" fontId="20" fillId="2" borderId="12" xfId="0" applyFont="1" applyFill="1" applyBorder="1" applyAlignment="1">
      <alignment horizontal="center" vertical="center" shrinkToFit="1"/>
    </xf>
    <xf numFmtId="0" fontId="23" fillId="0" borderId="23" xfId="0" applyFont="1" applyBorder="1" applyAlignment="1">
      <alignment horizontal="center" vertical="center" shrinkToFit="1"/>
    </xf>
    <xf numFmtId="3" fontId="21" fillId="0" borderId="7" xfId="0" applyNumberFormat="1" applyFont="1" applyBorder="1" applyAlignment="1">
      <alignment horizontal="right" vertical="center" shrinkToFit="1"/>
    </xf>
    <xf numFmtId="3" fontId="21" fillId="0" borderId="22" xfId="0" applyNumberFormat="1" applyFont="1" applyBorder="1" applyAlignment="1">
      <alignment horizontal="right" vertical="center" shrinkToFit="1"/>
    </xf>
    <xf numFmtId="0" fontId="21" fillId="0" borderId="22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38" fontId="2" fillId="0" borderId="2" xfId="2" applyNumberFormat="1" applyFont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5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5" fillId="0" borderId="2" xfId="1" quotePrefix="1" applyFont="1" applyFill="1" applyBorder="1" applyAlignment="1" applyProtection="1">
      <alignment horizontal="center" vertical="center" shrinkToFit="1"/>
    </xf>
    <xf numFmtId="178" fontId="10" fillId="0" borderId="2" xfId="0" applyNumberFormat="1" applyFont="1" applyBorder="1" applyAlignment="1">
      <alignment horizontal="left" vertical="center" wrapText="1" shrinkToFit="1"/>
    </xf>
    <xf numFmtId="0" fontId="14" fillId="0" borderId="1" xfId="0" applyNumberFormat="1" applyFont="1" applyFill="1" applyBorder="1" applyAlignment="1" applyProtection="1">
      <alignment horizontal="right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38" fontId="2" fillId="0" borderId="28" xfId="4" applyNumberFormat="1" applyFont="1" applyBorder="1" applyAlignment="1">
      <alignment horizontal="right" vertical="center"/>
    </xf>
    <xf numFmtId="0" fontId="29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80" fontId="12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176" fontId="2" fillId="0" borderId="2" xfId="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 shrinkToFit="1"/>
    </xf>
    <xf numFmtId="38" fontId="2" fillId="0" borderId="2" xfId="3" applyNumberFormat="1" applyFont="1" applyBorder="1" applyAlignment="1">
      <alignment horizontal="right" vertical="center"/>
    </xf>
    <xf numFmtId="176" fontId="2" fillId="0" borderId="2" xfId="1" applyNumberFormat="1" applyFont="1" applyBorder="1" applyAlignment="1">
      <alignment vertical="center"/>
    </xf>
    <xf numFmtId="0" fontId="29" fillId="0" borderId="28" xfId="0" quotePrefix="1" applyFont="1" applyBorder="1" applyAlignment="1">
      <alignment horizontal="center" vertical="center"/>
    </xf>
    <xf numFmtId="38" fontId="2" fillId="0" borderId="28" xfId="4" applyNumberFormat="1" applyFont="1" applyBorder="1" applyAlignment="1">
      <alignment horizontal="center" vertical="center"/>
    </xf>
    <xf numFmtId="38" fontId="2" fillId="0" borderId="28" xfId="4" quotePrefix="1" applyNumberFormat="1" applyFont="1" applyBorder="1" applyAlignment="1">
      <alignment horizontal="center" vertical="center"/>
    </xf>
    <xf numFmtId="180" fontId="12" fillId="0" borderId="2" xfId="0" quotePrefix="1" applyNumberFormat="1" applyFont="1" applyFill="1" applyBorder="1" applyAlignment="1" applyProtection="1">
      <alignment horizontal="center" vertical="center"/>
    </xf>
    <xf numFmtId="0" fontId="23" fillId="0" borderId="10" xfId="0" applyFont="1" applyBorder="1" applyAlignment="1">
      <alignment horizontal="center" vertical="center" shrinkToFit="1"/>
    </xf>
    <xf numFmtId="178" fontId="32" fillId="0" borderId="38" xfId="0" applyNumberFormat="1" applyFont="1" applyFill="1" applyBorder="1" applyAlignment="1">
      <alignment horizontal="left" vertical="center" shrinkToFit="1"/>
    </xf>
    <xf numFmtId="41" fontId="4" fillId="0" borderId="1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 shrinkToFit="1"/>
    </xf>
    <xf numFmtId="0" fontId="4" fillId="0" borderId="1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horizontal="left" shrinkToFit="1"/>
    </xf>
    <xf numFmtId="41" fontId="0" fillId="0" borderId="0" xfId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shrinkToFi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30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center"/>
    </xf>
    <xf numFmtId="0" fontId="0" fillId="4" borderId="0" xfId="0" applyFill="1"/>
    <xf numFmtId="178" fontId="10" fillId="0" borderId="2" xfId="0" applyNumberFormat="1" applyFont="1" applyFill="1" applyBorder="1" applyAlignment="1">
      <alignment horizontal="right" vertical="center" shrinkToFit="1"/>
    </xf>
    <xf numFmtId="0" fontId="2" fillId="0" borderId="2" xfId="0" quotePrefix="1" applyFont="1" applyBorder="1" applyAlignment="1">
      <alignment horizontal="right" vertical="center"/>
    </xf>
    <xf numFmtId="3" fontId="2" fillId="0" borderId="2" xfId="0" quotePrefix="1" applyNumberFormat="1" applyFont="1" applyBorder="1" applyAlignment="1">
      <alignment horizontal="right" vertical="center"/>
    </xf>
    <xf numFmtId="178" fontId="10" fillId="0" borderId="2" xfId="0" applyNumberFormat="1" applyFont="1" applyFill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quotePrefix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25" fillId="0" borderId="2" xfId="0" applyNumberFormat="1" applyFont="1" applyFill="1" applyBorder="1" applyAlignment="1" applyProtection="1">
      <alignment horizontal="center" vertical="center" shrinkToFit="1"/>
    </xf>
    <xf numFmtId="9" fontId="25" fillId="0" borderId="2" xfId="0" applyNumberFormat="1" applyFont="1" applyFill="1" applyBorder="1" applyAlignment="1" applyProtection="1">
      <alignment horizontal="center" vertical="center" shrinkToFit="1"/>
    </xf>
    <xf numFmtId="182" fontId="25" fillId="0" borderId="2" xfId="0" quotePrefix="1" applyNumberFormat="1" applyFont="1" applyFill="1" applyBorder="1" applyAlignment="1" applyProtection="1">
      <alignment horizontal="center" vertical="center" shrinkToFit="1"/>
    </xf>
    <xf numFmtId="0" fontId="24" fillId="3" borderId="2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 wrapText="1"/>
    </xf>
    <xf numFmtId="181" fontId="24" fillId="3" borderId="2" xfId="0" applyNumberFormat="1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3" fontId="33" fillId="0" borderId="2" xfId="0" applyNumberFormat="1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 wrapText="1"/>
    </xf>
    <xf numFmtId="178" fontId="29" fillId="0" borderId="2" xfId="0" applyNumberFormat="1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/>
    </xf>
    <xf numFmtId="0" fontId="33" fillId="0" borderId="2" xfId="0" applyFont="1" applyBorder="1"/>
    <xf numFmtId="0" fontId="29" fillId="0" borderId="2" xfId="0" quotePrefix="1" applyFont="1" applyBorder="1" applyAlignment="1">
      <alignment horizontal="center" vertical="center"/>
    </xf>
    <xf numFmtId="38" fontId="29" fillId="0" borderId="2" xfId="2" applyNumberFormat="1" applyFont="1" applyBorder="1" applyAlignment="1">
      <alignment horizontal="center" vertical="center"/>
    </xf>
    <xf numFmtId="176" fontId="29" fillId="0" borderId="2" xfId="1" applyNumberFormat="1" applyFont="1" applyBorder="1" applyAlignment="1">
      <alignment horizontal="center" vertical="center"/>
    </xf>
    <xf numFmtId="38" fontId="29" fillId="0" borderId="2" xfId="27" applyNumberFormat="1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38" fontId="2" fillId="0" borderId="2" xfId="28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30" xfId="0" applyFont="1" applyFill="1" applyBorder="1" applyAlignment="1">
      <alignment horizontal="center" vertical="center" wrapText="1"/>
    </xf>
    <xf numFmtId="0" fontId="34" fillId="2" borderId="2" xfId="0" applyNumberFormat="1" applyFont="1" applyFill="1" applyBorder="1" applyAlignment="1" applyProtection="1">
      <alignment horizontal="center" vertical="center"/>
    </xf>
    <xf numFmtId="49" fontId="34" fillId="2" borderId="2" xfId="0" applyNumberFormat="1" applyFont="1" applyFill="1" applyBorder="1" applyAlignment="1" applyProtection="1">
      <alignment horizontal="center" vertical="center" shrinkToFit="1"/>
    </xf>
    <xf numFmtId="41" fontId="34" fillId="2" borderId="2" xfId="1" applyFont="1" applyFill="1" applyBorder="1" applyAlignment="1" applyProtection="1">
      <alignment horizontal="center" vertical="center"/>
    </xf>
    <xf numFmtId="49" fontId="34" fillId="2" borderId="2" xfId="0" applyNumberFormat="1" applyFont="1" applyFill="1" applyBorder="1" applyAlignment="1" applyProtection="1">
      <alignment horizontal="center" vertical="center"/>
    </xf>
    <xf numFmtId="0" fontId="35" fillId="4" borderId="2" xfId="0" applyNumberFormat="1" applyFont="1" applyFill="1" applyBorder="1" applyAlignment="1" applyProtection="1">
      <alignment horizontal="center" vertical="center"/>
    </xf>
    <xf numFmtId="178" fontId="34" fillId="4" borderId="2" xfId="0" quotePrefix="1" applyNumberFormat="1" applyFont="1" applyFill="1" applyBorder="1" applyAlignment="1">
      <alignment horizontal="center" vertical="center" shrinkToFit="1"/>
    </xf>
    <xf numFmtId="180" fontId="35" fillId="4" borderId="2" xfId="0" applyNumberFormat="1" applyFont="1" applyFill="1" applyBorder="1" applyAlignment="1" applyProtection="1">
      <alignment horizontal="center" vertical="center" shrinkToFit="1"/>
    </xf>
    <xf numFmtId="41" fontId="35" fillId="4" borderId="2" xfId="1" applyFont="1" applyFill="1" applyBorder="1" applyAlignment="1" applyProtection="1">
      <alignment horizontal="right" vertical="center"/>
    </xf>
    <xf numFmtId="41" fontId="35" fillId="4" borderId="2" xfId="1" quotePrefix="1" applyFont="1" applyFill="1" applyBorder="1" applyAlignment="1" applyProtection="1">
      <alignment horizontal="right" vertical="center"/>
    </xf>
    <xf numFmtId="178" fontId="34" fillId="4" borderId="2" xfId="0" applyNumberFormat="1" applyFont="1" applyFill="1" applyBorder="1" applyAlignment="1">
      <alignment horizontal="right" vertical="center"/>
    </xf>
    <xf numFmtId="0" fontId="36" fillId="4" borderId="2" xfId="0" applyFont="1" applyFill="1" applyBorder="1" applyAlignment="1" applyProtection="1">
      <alignment horizontal="center" vertical="center" shrinkToFit="1"/>
    </xf>
    <xf numFmtId="177" fontId="36" fillId="4" borderId="2" xfId="0" applyNumberFormat="1" applyFont="1" applyFill="1" applyBorder="1" applyAlignment="1" applyProtection="1">
      <alignment horizontal="right" vertical="center" wrapText="1"/>
    </xf>
    <xf numFmtId="41" fontId="34" fillId="4" borderId="2" xfId="1" applyFont="1" applyFill="1" applyBorder="1" applyAlignment="1">
      <alignment horizontal="right" vertical="center"/>
    </xf>
    <xf numFmtId="0" fontId="35" fillId="4" borderId="2" xfId="0" applyNumberFormat="1" applyFont="1" applyFill="1" applyBorder="1" applyAlignment="1" applyProtection="1">
      <alignment horizontal="right" vertical="center"/>
    </xf>
    <xf numFmtId="41" fontId="36" fillId="4" borderId="2" xfId="1" applyFont="1" applyFill="1" applyBorder="1" applyAlignment="1" applyProtection="1">
      <alignment horizontal="right" vertical="center" wrapText="1"/>
    </xf>
    <xf numFmtId="0" fontId="35" fillId="4" borderId="2" xfId="0" applyNumberFormat="1" applyFont="1" applyFill="1" applyBorder="1" applyAlignment="1" applyProtection="1"/>
    <xf numFmtId="0" fontId="35" fillId="4" borderId="2" xfId="0" applyNumberFormat="1" applyFont="1" applyFill="1" applyBorder="1" applyAlignment="1" applyProtection="1">
      <alignment horizontal="left" shrinkToFit="1"/>
    </xf>
    <xf numFmtId="0" fontId="35" fillId="4" borderId="2" xfId="0" applyNumberFormat="1" applyFont="1" applyFill="1" applyBorder="1" applyAlignment="1" applyProtection="1">
      <alignment horizontal="center" shrinkToFit="1"/>
    </xf>
    <xf numFmtId="41" fontId="35" fillId="4" borderId="2" xfId="1" applyFont="1" applyFill="1" applyBorder="1" applyAlignment="1" applyProtection="1">
      <alignment horizontal="center" vertical="center"/>
    </xf>
    <xf numFmtId="41" fontId="35" fillId="4" borderId="2" xfId="1" applyFont="1" applyFill="1" applyBorder="1" applyAlignment="1" applyProtection="1"/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19" fillId="0" borderId="13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horizontal="center" vertical="center"/>
    </xf>
    <xf numFmtId="0" fontId="20" fillId="2" borderId="17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shrinkToFit="1"/>
    </xf>
    <xf numFmtId="0" fontId="21" fillId="0" borderId="19" xfId="0" applyFont="1" applyBorder="1" applyAlignment="1">
      <alignment horizontal="center" vertical="center" shrinkToFit="1"/>
    </xf>
    <xf numFmtId="0" fontId="21" fillId="0" borderId="24" xfId="0" applyFont="1" applyBorder="1" applyAlignment="1">
      <alignment horizontal="center" vertical="center" shrinkToFit="1"/>
    </xf>
    <xf numFmtId="0" fontId="17" fillId="0" borderId="12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4" borderId="25" xfId="0" applyFont="1" applyFill="1" applyBorder="1" applyAlignment="1">
      <alignment horizontal="center" vertical="center" shrinkToFit="1"/>
    </xf>
    <xf numFmtId="0" fontId="16" fillId="4" borderId="26" xfId="0" applyFont="1" applyFill="1" applyBorder="1" applyAlignment="1">
      <alignment horizontal="center" vertical="center" shrinkToFit="1"/>
    </xf>
    <xf numFmtId="0" fontId="16" fillId="0" borderId="31" xfId="0" applyFont="1" applyBorder="1" applyAlignment="1">
      <alignment horizontal="justify" vertical="center" wrapText="1"/>
    </xf>
    <xf numFmtId="0" fontId="16" fillId="0" borderId="7" xfId="0" applyFont="1" applyBorder="1" applyAlignment="1">
      <alignment horizontal="justify" vertical="center" wrapText="1"/>
    </xf>
    <xf numFmtId="0" fontId="16" fillId="0" borderId="8" xfId="0" applyFont="1" applyBorder="1" applyAlignment="1">
      <alignment horizontal="justify" vertical="center" wrapText="1"/>
    </xf>
    <xf numFmtId="0" fontId="16" fillId="0" borderId="11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justify" vertical="center" wrapText="1"/>
    </xf>
    <xf numFmtId="0" fontId="16" fillId="2" borderId="30" xfId="0" applyFont="1" applyFill="1" applyBorder="1" applyAlignment="1">
      <alignment horizontal="center" vertical="center" wrapText="1"/>
    </xf>
    <xf numFmtId="0" fontId="16" fillId="2" borderId="31" xfId="0" applyFont="1" applyFill="1" applyBorder="1" applyAlignment="1">
      <alignment horizontal="center" vertical="center" wrapText="1"/>
    </xf>
    <xf numFmtId="14" fontId="18" fillId="0" borderId="7" xfId="0" applyNumberFormat="1" applyFont="1" applyFill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3" fontId="18" fillId="0" borderId="7" xfId="0" applyNumberFormat="1" applyFont="1" applyBorder="1" applyAlignment="1">
      <alignment horizontal="center" vertical="center" wrapText="1"/>
    </xf>
    <xf numFmtId="9" fontId="18" fillId="0" borderId="8" xfId="0" applyNumberFormat="1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shrinkToFit="1"/>
    </xf>
    <xf numFmtId="0" fontId="16" fillId="0" borderId="26" xfId="0" applyFont="1" applyBorder="1" applyAlignment="1">
      <alignment horizontal="center" vertical="center" shrinkToFit="1"/>
    </xf>
    <xf numFmtId="0" fontId="16" fillId="0" borderId="33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3" fontId="18" fillId="0" borderId="30" xfId="0" applyNumberFormat="1" applyFont="1" applyBorder="1" applyAlignment="1">
      <alignment horizontal="center" vertical="center" shrinkToFit="1"/>
    </xf>
    <xf numFmtId="3" fontId="18" fillId="0" borderId="31" xfId="0" applyNumberFormat="1" applyFont="1" applyBorder="1" applyAlignment="1">
      <alignment horizontal="center" vertical="center" shrinkToFit="1"/>
    </xf>
    <xf numFmtId="9" fontId="18" fillId="0" borderId="39" xfId="0" applyNumberFormat="1" applyFont="1" applyBorder="1" applyAlignment="1">
      <alignment horizontal="center" vertical="center" shrinkToFit="1"/>
    </xf>
    <xf numFmtId="9" fontId="18" fillId="0" borderId="40" xfId="0" applyNumberFormat="1" applyFont="1" applyBorder="1" applyAlignment="1">
      <alignment horizontal="center" vertical="center" shrinkToFit="1"/>
    </xf>
    <xf numFmtId="49" fontId="7" fillId="2" borderId="34" xfId="0" applyNumberFormat="1" applyFont="1" applyFill="1" applyBorder="1" applyAlignment="1" applyProtection="1">
      <alignment horizontal="center" vertical="center"/>
    </xf>
    <xf numFmtId="49" fontId="7" fillId="2" borderId="35" xfId="0" applyNumberFormat="1" applyFont="1" applyFill="1" applyBorder="1" applyAlignment="1" applyProtection="1">
      <alignment horizontal="center" vertical="center"/>
    </xf>
    <xf numFmtId="49" fontId="7" fillId="2" borderId="36" xfId="0" applyNumberFormat="1" applyFont="1" applyFill="1" applyBorder="1" applyAlignment="1" applyProtection="1">
      <alignment horizontal="center" vertical="center"/>
    </xf>
    <xf numFmtId="49" fontId="7" fillId="2" borderId="37" xfId="0" applyNumberFormat="1" applyFont="1" applyFill="1" applyBorder="1" applyAlignment="1" applyProtection="1">
      <alignment horizontal="center" vertical="center"/>
    </xf>
    <xf numFmtId="0" fontId="7" fillId="2" borderId="36" xfId="0" applyNumberFormat="1" applyFont="1" applyFill="1" applyBorder="1" applyAlignment="1" applyProtection="1">
      <alignment horizontal="center" vertical="center"/>
    </xf>
    <xf numFmtId="0" fontId="7" fillId="2" borderId="37" xfId="0" applyNumberFormat="1" applyFont="1" applyFill="1" applyBorder="1" applyAlignment="1" applyProtection="1">
      <alignment horizontal="center" vertical="center"/>
    </xf>
  </cellXfs>
  <cellStyles count="31">
    <cellStyle name="쉼표 [0]" xfId="1" builtinId="6"/>
    <cellStyle name="쉼표 [0] 2" xfId="3"/>
    <cellStyle name="쉼표 [0] 2 2" xfId="8"/>
    <cellStyle name="쉼표 [0] 2 2 2" xfId="18"/>
    <cellStyle name="쉼표 [0] 2 2 3" xfId="28"/>
    <cellStyle name="쉼표 [0] 2 3" xfId="13"/>
    <cellStyle name="쉼표 [0] 2 4" xfId="23"/>
    <cellStyle name="쉼표 [0] 3" xfId="4"/>
    <cellStyle name="쉼표 [0] 3 2" xfId="9"/>
    <cellStyle name="쉼표 [0] 3 2 2" xfId="19"/>
    <cellStyle name="쉼표 [0] 3 2 3" xfId="29"/>
    <cellStyle name="쉼표 [0] 3 3" xfId="14"/>
    <cellStyle name="쉼표 [0] 3 4" xfId="24"/>
    <cellStyle name="쉼표 [0] 4" xfId="2"/>
    <cellStyle name="쉼표 [0] 4 2" xfId="7"/>
    <cellStyle name="쉼표 [0] 4 2 2" xfId="17"/>
    <cellStyle name="쉼표 [0] 4 2 3" xfId="27"/>
    <cellStyle name="쉼표 [0] 4 3" xfId="12"/>
    <cellStyle name="쉼표 [0] 4 4" xfId="22"/>
    <cellStyle name="쉼표 [0] 5" xfId="5"/>
    <cellStyle name="쉼표 [0] 5 2" xfId="10"/>
    <cellStyle name="쉼표 [0] 5 2 2" xfId="20"/>
    <cellStyle name="쉼표 [0] 5 2 3" xfId="30"/>
    <cellStyle name="쉼표 [0] 5 3" xfId="15"/>
    <cellStyle name="쉼표 [0] 5 4" xfId="25"/>
    <cellStyle name="쉼표 [0] 6" xfId="6"/>
    <cellStyle name="쉼표 [0] 6 2" xfId="16"/>
    <cellStyle name="쉼표 [0] 6 3" xfId="26"/>
    <cellStyle name="쉼표 [0] 7" xfId="11"/>
    <cellStyle name="쉼표 [0] 8" xfId="21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9"/>
  <sheetViews>
    <sheetView tabSelected="1" zoomScale="85" zoomScaleNormal="85" workbookViewId="0">
      <selection activeCell="C16" sqref="C16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86" customWidth="1"/>
    <col min="9" max="9" width="12.44140625" customWidth="1"/>
    <col min="10" max="10" width="8.88671875" style="27"/>
    <col min="11" max="11" width="11.6640625" style="28" customWidth="1"/>
    <col min="12" max="12" width="6.6640625" style="27" customWidth="1"/>
  </cols>
  <sheetData>
    <row r="1" spans="1:12" ht="25.5">
      <c r="A1" s="196" t="s">
        <v>73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</row>
    <row r="2" spans="1:12" ht="25.5">
      <c r="A2" s="197" t="s">
        <v>74</v>
      </c>
      <c r="B2" s="197"/>
      <c r="C2" s="197"/>
      <c r="D2" s="59"/>
      <c r="E2" s="59"/>
      <c r="F2" s="59"/>
      <c r="G2" s="59"/>
      <c r="H2" s="83"/>
      <c r="I2" s="59"/>
      <c r="J2" s="59"/>
      <c r="K2" s="59"/>
      <c r="L2" s="59"/>
    </row>
    <row r="3" spans="1:12" ht="24.75" customHeight="1">
      <c r="A3" s="60" t="s">
        <v>75</v>
      </c>
      <c r="B3" s="60" t="s">
        <v>52</v>
      </c>
      <c r="C3" s="60" t="s">
        <v>76</v>
      </c>
      <c r="D3" s="60" t="s">
        <v>77</v>
      </c>
      <c r="E3" s="60" t="s">
        <v>78</v>
      </c>
      <c r="F3" s="60" t="s">
        <v>79</v>
      </c>
      <c r="G3" s="60" t="s">
        <v>80</v>
      </c>
      <c r="H3" s="84" t="s">
        <v>81</v>
      </c>
      <c r="I3" s="61" t="s">
        <v>53</v>
      </c>
      <c r="J3" s="61" t="s">
        <v>82</v>
      </c>
      <c r="K3" s="61" t="s">
        <v>83</v>
      </c>
      <c r="L3" s="61" t="s">
        <v>1</v>
      </c>
    </row>
    <row r="4" spans="1:12" ht="24.75" customHeight="1">
      <c r="A4" s="154">
        <v>2018</v>
      </c>
      <c r="B4" s="154">
        <v>5</v>
      </c>
      <c r="C4" s="154" t="s">
        <v>247</v>
      </c>
      <c r="D4" s="154" t="s">
        <v>248</v>
      </c>
      <c r="E4" s="154"/>
      <c r="F4" s="154">
        <v>260</v>
      </c>
      <c r="G4" s="154" t="s">
        <v>249</v>
      </c>
      <c r="H4" s="155">
        <v>5200</v>
      </c>
      <c r="I4" s="151" t="s">
        <v>208</v>
      </c>
      <c r="J4" s="153" t="s">
        <v>250</v>
      </c>
      <c r="K4" s="153" t="s">
        <v>251</v>
      </c>
      <c r="L4" s="156"/>
    </row>
    <row r="5" spans="1:12" ht="24.75" customHeight="1">
      <c r="A5" s="153">
        <v>2018</v>
      </c>
      <c r="B5" s="151">
        <v>5</v>
      </c>
      <c r="C5" s="154" t="s">
        <v>252</v>
      </c>
      <c r="D5" s="154" t="s">
        <v>248</v>
      </c>
      <c r="E5" s="151"/>
      <c r="F5" s="151">
        <v>9</v>
      </c>
      <c r="G5" s="151" t="s">
        <v>249</v>
      </c>
      <c r="H5" s="152">
        <v>1350</v>
      </c>
      <c r="I5" s="151" t="s">
        <v>208</v>
      </c>
      <c r="J5" s="153" t="s">
        <v>250</v>
      </c>
      <c r="K5" s="153" t="s">
        <v>251</v>
      </c>
      <c r="L5" s="157"/>
    </row>
    <row r="6" spans="1:12" ht="24.75" customHeight="1">
      <c r="A6" s="164">
        <v>2018</v>
      </c>
      <c r="B6" s="165">
        <v>5</v>
      </c>
      <c r="C6" s="169" t="s">
        <v>262</v>
      </c>
      <c r="D6" s="166" t="s">
        <v>248</v>
      </c>
      <c r="E6" s="169" t="s">
        <v>263</v>
      </c>
      <c r="F6" s="165">
        <v>3</v>
      </c>
      <c r="G6" s="165" t="s">
        <v>249</v>
      </c>
      <c r="H6" s="165">
        <v>300</v>
      </c>
      <c r="I6" s="165" t="s">
        <v>208</v>
      </c>
      <c r="J6" s="165" t="s">
        <v>264</v>
      </c>
      <c r="K6" s="167" t="s">
        <v>265</v>
      </c>
      <c r="L6" s="168"/>
    </row>
    <row r="7" spans="1:12" ht="24.75" customHeight="1">
      <c r="A7" s="139">
        <v>2018</v>
      </c>
      <c r="B7" s="139">
        <v>5</v>
      </c>
      <c r="C7" s="139" t="s">
        <v>305</v>
      </c>
      <c r="D7" s="139" t="s">
        <v>306</v>
      </c>
      <c r="E7" s="139" t="s">
        <v>307</v>
      </c>
      <c r="F7" s="139">
        <v>1000</v>
      </c>
      <c r="G7" s="139" t="s">
        <v>308</v>
      </c>
      <c r="H7" s="140">
        <v>2000</v>
      </c>
      <c r="I7" s="141" t="s">
        <v>23</v>
      </c>
      <c r="J7" s="141" t="s">
        <v>309</v>
      </c>
      <c r="K7" s="141" t="s">
        <v>310</v>
      </c>
      <c r="L7" s="141"/>
    </row>
    <row r="8" spans="1:12" ht="24.75" customHeight="1">
      <c r="A8" s="136"/>
      <c r="B8" s="136"/>
      <c r="C8" s="143" t="s">
        <v>209</v>
      </c>
      <c r="D8" s="136"/>
      <c r="E8" s="136"/>
      <c r="F8" s="136"/>
      <c r="G8" s="136"/>
      <c r="H8" s="137"/>
      <c r="I8" s="138"/>
      <c r="J8" s="138"/>
      <c r="K8" s="138"/>
      <c r="L8" s="138"/>
    </row>
    <row r="9" spans="1:12" ht="24.75" customHeight="1">
      <c r="A9" s="136"/>
      <c r="B9" s="136"/>
      <c r="C9" s="136"/>
      <c r="D9" s="136"/>
      <c r="E9" s="136"/>
      <c r="F9" s="136"/>
      <c r="G9" s="136"/>
      <c r="H9" s="137"/>
      <c r="I9" s="138"/>
      <c r="J9" s="138"/>
      <c r="K9" s="138"/>
      <c r="L9" s="138"/>
    </row>
    <row r="10" spans="1:12" ht="24.75" customHeight="1">
      <c r="A10" s="139"/>
      <c r="B10" s="139"/>
      <c r="C10" s="139"/>
      <c r="D10" s="139"/>
      <c r="E10" s="139"/>
      <c r="F10" s="139"/>
      <c r="G10" s="139"/>
      <c r="H10" s="140"/>
      <c r="I10" s="141"/>
      <c r="J10" s="141"/>
      <c r="K10" s="141"/>
      <c r="L10" s="142"/>
    </row>
    <row r="11" spans="1:12" ht="24.75" customHeight="1">
      <c r="A11" s="139"/>
      <c r="B11" s="139"/>
      <c r="C11" s="139"/>
      <c r="D11" s="139"/>
      <c r="E11" s="139"/>
      <c r="F11" s="139"/>
      <c r="G11" s="139"/>
      <c r="H11" s="140"/>
      <c r="I11" s="141"/>
      <c r="J11" s="141"/>
      <c r="K11" s="141"/>
      <c r="L11" s="142"/>
    </row>
    <row r="12" spans="1:12" ht="24.75" customHeight="1">
      <c r="A12" s="139"/>
      <c r="B12" s="139"/>
      <c r="C12" s="143"/>
      <c r="D12" s="77"/>
      <c r="E12" s="77"/>
      <c r="F12" s="77"/>
      <c r="G12" s="77"/>
      <c r="H12" s="144"/>
      <c r="I12" s="77"/>
      <c r="J12" s="77"/>
      <c r="K12" s="77"/>
      <c r="L12" s="77"/>
    </row>
    <row r="13" spans="1:12" ht="24.75" customHeight="1">
      <c r="A13" s="63"/>
      <c r="B13" s="63"/>
      <c r="C13" s="143"/>
      <c r="D13" s="63"/>
      <c r="E13" s="63"/>
      <c r="F13" s="63"/>
      <c r="G13" s="63"/>
      <c r="H13" s="85"/>
      <c r="I13" s="63"/>
      <c r="J13" s="76"/>
      <c r="K13" s="64"/>
      <c r="L13" s="76"/>
    </row>
    <row r="14" spans="1:12" ht="24.75" customHeight="1">
      <c r="A14" s="63"/>
      <c r="B14" s="63"/>
      <c r="C14" s="63"/>
      <c r="D14" s="63"/>
      <c r="E14" s="63"/>
      <c r="F14" s="63"/>
      <c r="G14" s="63"/>
      <c r="H14" s="85"/>
      <c r="I14" s="63"/>
      <c r="J14" s="76"/>
      <c r="K14" s="64"/>
      <c r="L14" s="76"/>
    </row>
    <row r="15" spans="1:12" ht="24.75" customHeight="1">
      <c r="A15" s="63"/>
      <c r="B15" s="63"/>
      <c r="C15" s="63"/>
      <c r="D15" s="63"/>
      <c r="E15" s="63"/>
      <c r="F15" s="63"/>
      <c r="G15" s="63"/>
      <c r="H15" s="85"/>
      <c r="I15" s="63"/>
      <c r="J15" s="76"/>
      <c r="K15" s="64"/>
      <c r="L15" s="76"/>
    </row>
    <row r="16" spans="1:12" ht="24.75" customHeight="1">
      <c r="A16" s="63"/>
      <c r="B16" s="63"/>
      <c r="C16" s="63"/>
      <c r="D16" s="63"/>
      <c r="E16" s="63"/>
      <c r="F16" s="63"/>
      <c r="G16" s="63"/>
      <c r="H16" s="85"/>
      <c r="I16" s="63"/>
      <c r="J16" s="76"/>
      <c r="K16" s="64"/>
      <c r="L16" s="76"/>
    </row>
    <row r="17" spans="1:12" ht="24.75" customHeight="1">
      <c r="A17" s="63"/>
      <c r="B17" s="63"/>
      <c r="C17" s="63"/>
      <c r="D17" s="63"/>
      <c r="E17" s="63"/>
      <c r="F17" s="63"/>
      <c r="G17" s="63"/>
      <c r="H17" s="85"/>
      <c r="I17" s="63"/>
      <c r="J17" s="62"/>
      <c r="K17" s="64"/>
      <c r="L17" s="62"/>
    </row>
    <row r="18" spans="1:12" ht="24.75" customHeight="1">
      <c r="A18" s="63"/>
      <c r="B18" s="63"/>
      <c r="C18" s="63"/>
      <c r="D18" s="63"/>
      <c r="E18" s="63"/>
      <c r="F18" s="63"/>
      <c r="G18" s="63"/>
      <c r="H18" s="85"/>
      <c r="I18" s="63"/>
      <c r="J18" s="62"/>
      <c r="K18" s="64"/>
      <c r="L18" s="62"/>
    </row>
    <row r="19" spans="1:12" ht="24.75" customHeight="1">
      <c r="A19" s="63"/>
      <c r="B19" s="63"/>
      <c r="C19" s="63"/>
      <c r="D19" s="63"/>
      <c r="E19" s="63"/>
      <c r="F19" s="63"/>
      <c r="G19" s="63"/>
      <c r="H19" s="85"/>
      <c r="I19" s="63"/>
      <c r="J19" s="62"/>
      <c r="K19" s="64"/>
      <c r="L19" s="62"/>
    </row>
  </sheetData>
  <mergeCells count="2">
    <mergeCell ref="A1:L1"/>
    <mergeCell ref="A2:C2"/>
  </mergeCells>
  <phoneticPr fontId="3" type="noConversion"/>
  <dataValidations count="1">
    <dataValidation type="textLength" operator="lessThanOrEqual" allowBlank="1" showInputMessage="1" showErrorMessage="1" sqref="F10 F4:F7 F12:F19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I9" sqref="I9"/>
    </sheetView>
  </sheetViews>
  <sheetFormatPr defaultRowHeight="13.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4" customWidth="1"/>
  </cols>
  <sheetData>
    <row r="1" spans="1:9" ht="25.5">
      <c r="A1" s="199" t="s">
        <v>148</v>
      </c>
      <c r="B1" s="199"/>
      <c r="C1" s="199"/>
      <c r="D1" s="199"/>
      <c r="E1" s="199"/>
      <c r="F1" s="199"/>
      <c r="G1" s="199"/>
      <c r="H1" s="199"/>
      <c r="I1" s="199"/>
    </row>
    <row r="2" spans="1:9" ht="25.5">
      <c r="A2" s="200" t="s">
        <v>23</v>
      </c>
      <c r="B2" s="200"/>
      <c r="C2" s="1"/>
      <c r="D2" s="1"/>
      <c r="E2" s="1"/>
      <c r="F2" s="1"/>
      <c r="G2" s="1"/>
      <c r="H2" s="1"/>
      <c r="I2" s="94" t="s">
        <v>3</v>
      </c>
    </row>
    <row r="3" spans="1:9" ht="26.25" customHeight="1">
      <c r="A3" s="242" t="s">
        <v>4</v>
      </c>
      <c r="B3" s="240" t="s">
        <v>5</v>
      </c>
      <c r="C3" s="240" t="s">
        <v>128</v>
      </c>
      <c r="D3" s="240" t="s">
        <v>150</v>
      </c>
      <c r="E3" s="238" t="s">
        <v>153</v>
      </c>
      <c r="F3" s="239"/>
      <c r="G3" s="238" t="s">
        <v>154</v>
      </c>
      <c r="H3" s="239"/>
      <c r="I3" s="240" t="s">
        <v>149</v>
      </c>
    </row>
    <row r="4" spans="1:9" ht="28.5" customHeight="1">
      <c r="A4" s="243"/>
      <c r="B4" s="241"/>
      <c r="C4" s="241"/>
      <c r="D4" s="241"/>
      <c r="E4" s="102" t="s">
        <v>151</v>
      </c>
      <c r="F4" s="102" t="s">
        <v>152</v>
      </c>
      <c r="G4" s="102" t="s">
        <v>151</v>
      </c>
      <c r="H4" s="102" t="s">
        <v>152</v>
      </c>
      <c r="I4" s="241"/>
    </row>
    <row r="5" spans="1:9" ht="28.5" customHeight="1">
      <c r="A5" s="20"/>
      <c r="B5" s="50"/>
      <c r="C5" s="112" t="s">
        <v>155</v>
      </c>
      <c r="D5" s="39" t="s">
        <v>156</v>
      </c>
      <c r="E5" s="112" t="s">
        <v>157</v>
      </c>
      <c r="F5" s="39"/>
      <c r="G5" s="39"/>
      <c r="H5" s="39"/>
      <c r="I5" s="18"/>
    </row>
    <row r="6" spans="1:9" ht="28.5" customHeight="1">
      <c r="A6" s="20"/>
      <c r="B6" s="50"/>
      <c r="C6" s="39"/>
      <c r="D6" s="39"/>
      <c r="E6" s="39"/>
      <c r="F6" s="39"/>
      <c r="G6" s="39"/>
      <c r="H6" s="39"/>
      <c r="I6" s="18"/>
    </row>
    <row r="7" spans="1:9" ht="28.5" customHeight="1">
      <c r="A7" s="20"/>
      <c r="B7" s="50"/>
      <c r="C7" s="39"/>
      <c r="D7" s="39"/>
      <c r="E7" s="39"/>
      <c r="F7" s="39"/>
      <c r="G7" s="39"/>
      <c r="H7" s="39"/>
      <c r="I7" s="18"/>
    </row>
    <row r="8" spans="1:9" ht="28.5" customHeight="1">
      <c r="A8" s="20"/>
      <c r="B8" s="50"/>
      <c r="C8" s="39"/>
      <c r="D8" s="39"/>
      <c r="E8" s="39"/>
      <c r="F8" s="39"/>
      <c r="G8" s="39"/>
      <c r="H8" s="39"/>
      <c r="I8" s="18"/>
    </row>
    <row r="9" spans="1:9" ht="28.5" customHeight="1">
      <c r="A9" s="20"/>
      <c r="B9" s="50"/>
      <c r="C9" s="39"/>
      <c r="D9" s="39"/>
      <c r="E9" s="39"/>
      <c r="F9" s="39"/>
      <c r="G9" s="39"/>
      <c r="H9" s="39"/>
      <c r="I9" s="18"/>
    </row>
    <row r="10" spans="1:9" ht="28.5" customHeight="1">
      <c r="A10" s="20"/>
      <c r="B10" s="50"/>
      <c r="C10" s="54"/>
      <c r="D10" s="54"/>
      <c r="E10" s="54"/>
      <c r="F10" s="54"/>
      <c r="G10" s="54"/>
      <c r="H10" s="54"/>
      <c r="I10" s="18"/>
    </row>
    <row r="11" spans="1:9" ht="28.5" customHeight="1">
      <c r="A11" s="20"/>
      <c r="B11" s="50"/>
      <c r="C11" s="54"/>
      <c r="D11" s="54"/>
      <c r="E11" s="54"/>
      <c r="F11" s="54"/>
      <c r="G11" s="54"/>
      <c r="H11" s="54"/>
      <c r="I11" s="18"/>
    </row>
    <row r="12" spans="1:9" ht="28.5" customHeight="1">
      <c r="A12" s="20"/>
      <c r="B12" s="50"/>
      <c r="C12" s="54"/>
      <c r="D12" s="54"/>
      <c r="E12" s="54"/>
      <c r="F12" s="54"/>
      <c r="G12" s="54"/>
      <c r="H12" s="54"/>
      <c r="I12" s="18"/>
    </row>
    <row r="13" spans="1:9" ht="28.5" customHeight="1">
      <c r="A13" s="20"/>
      <c r="B13" s="15"/>
      <c r="C13" s="54"/>
      <c r="D13" s="54"/>
      <c r="E13" s="54"/>
      <c r="F13" s="54"/>
      <c r="G13" s="54"/>
      <c r="H13" s="54"/>
      <c r="I13" s="18"/>
    </row>
    <row r="14" spans="1:9" ht="28.5" customHeight="1">
      <c r="A14" s="20"/>
      <c r="B14" s="15"/>
      <c r="C14" s="54"/>
      <c r="D14" s="54"/>
      <c r="E14" s="54"/>
      <c r="F14" s="54"/>
      <c r="G14" s="54"/>
      <c r="H14" s="54"/>
      <c r="I14" s="18"/>
    </row>
    <row r="15" spans="1:9" ht="28.5" customHeight="1">
      <c r="A15" s="20"/>
      <c r="B15" s="15"/>
      <c r="C15" s="54"/>
      <c r="D15" s="54"/>
      <c r="E15" s="54"/>
      <c r="F15" s="54"/>
      <c r="G15" s="54"/>
      <c r="H15" s="54"/>
      <c r="I15" s="18"/>
    </row>
    <row r="16" spans="1:9" ht="28.5" customHeight="1">
      <c r="A16" s="20"/>
      <c r="B16" s="15"/>
      <c r="C16" s="19"/>
      <c r="D16" s="19"/>
      <c r="E16" s="19"/>
      <c r="F16" s="19"/>
      <c r="G16" s="19"/>
      <c r="H16" s="19"/>
      <c r="I16" s="18"/>
    </row>
    <row r="17" spans="3:9">
      <c r="C17" s="21"/>
      <c r="D17" s="21"/>
      <c r="E17" s="21"/>
      <c r="F17" s="21"/>
      <c r="G17" s="21"/>
      <c r="H17" s="21"/>
      <c r="I17" s="2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zoomScale="85" zoomScaleNormal="85" workbookViewId="0">
      <selection activeCell="D9" sqref="D9:F10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7"/>
    <col min="11" max="11" width="11.6640625" style="28" customWidth="1"/>
    <col min="12" max="12" width="6.6640625" style="27" customWidth="1"/>
  </cols>
  <sheetData>
    <row r="1" spans="1:9" ht="25.5">
      <c r="A1" s="196" t="s">
        <v>136</v>
      </c>
      <c r="B1" s="196"/>
      <c r="C1" s="196"/>
      <c r="D1" s="196"/>
      <c r="E1" s="196"/>
      <c r="F1" s="196"/>
      <c r="G1" s="196"/>
      <c r="H1" s="196"/>
      <c r="I1" s="196"/>
    </row>
    <row r="2" spans="1:9" ht="24">
      <c r="A2" s="148" t="s">
        <v>51</v>
      </c>
      <c r="B2" s="149" t="s">
        <v>52</v>
      </c>
      <c r="C2" s="148" t="s">
        <v>68</v>
      </c>
      <c r="D2" s="148" t="s">
        <v>0</v>
      </c>
      <c r="E2" s="150" t="s">
        <v>69</v>
      </c>
      <c r="F2" s="148" t="s">
        <v>53</v>
      </c>
      <c r="G2" s="148" t="s">
        <v>54</v>
      </c>
      <c r="H2" s="148" t="s">
        <v>55</v>
      </c>
      <c r="I2" s="148" t="s">
        <v>1</v>
      </c>
    </row>
    <row r="3" spans="1:9" ht="24.75" customHeight="1">
      <c r="A3" s="153">
        <v>2018</v>
      </c>
      <c r="B3" s="153">
        <v>5</v>
      </c>
      <c r="C3" s="134" t="s">
        <v>244</v>
      </c>
      <c r="D3" s="158" t="s">
        <v>168</v>
      </c>
      <c r="E3" s="159">
        <v>8000</v>
      </c>
      <c r="F3" s="158" t="s">
        <v>32</v>
      </c>
      <c r="G3" s="153" t="s">
        <v>245</v>
      </c>
      <c r="H3" s="153" t="s">
        <v>246</v>
      </c>
      <c r="I3" s="135"/>
    </row>
    <row r="4" spans="1:9" ht="24.75" customHeight="1">
      <c r="A4" s="153">
        <v>2018</v>
      </c>
      <c r="B4" s="153">
        <v>5</v>
      </c>
      <c r="C4" s="134" t="s">
        <v>253</v>
      </c>
      <c r="D4" s="158" t="s">
        <v>168</v>
      </c>
      <c r="E4" s="159">
        <v>6800</v>
      </c>
      <c r="F4" s="153" t="s">
        <v>254</v>
      </c>
      <c r="G4" s="153" t="s">
        <v>210</v>
      </c>
      <c r="H4" s="153" t="s">
        <v>211</v>
      </c>
      <c r="I4" s="135"/>
    </row>
    <row r="5" spans="1:9" ht="24.75" customHeight="1">
      <c r="A5" s="153">
        <v>2018</v>
      </c>
      <c r="B5" s="153">
        <v>5</v>
      </c>
      <c r="C5" s="134" t="s">
        <v>255</v>
      </c>
      <c r="D5" s="158" t="s">
        <v>168</v>
      </c>
      <c r="E5" s="160">
        <v>8450</v>
      </c>
      <c r="F5" s="153" t="s">
        <v>254</v>
      </c>
      <c r="G5" s="153" t="s">
        <v>256</v>
      </c>
      <c r="H5" s="153" t="s">
        <v>257</v>
      </c>
      <c r="I5" s="153"/>
    </row>
    <row r="6" spans="1:9" ht="24.75" customHeight="1">
      <c r="A6" s="162">
        <v>2018</v>
      </c>
      <c r="B6" s="162">
        <v>5</v>
      </c>
      <c r="C6" s="134" t="s">
        <v>258</v>
      </c>
      <c r="D6" s="162" t="s">
        <v>259</v>
      </c>
      <c r="E6" s="161">
        <v>10000</v>
      </c>
      <c r="F6" s="162" t="s">
        <v>208</v>
      </c>
      <c r="G6" s="162" t="s">
        <v>260</v>
      </c>
      <c r="H6" s="162" t="s">
        <v>261</v>
      </c>
      <c r="I6" s="135"/>
    </row>
    <row r="7" spans="1:9" ht="24.75" customHeight="1">
      <c r="A7" s="170">
        <v>2018</v>
      </c>
      <c r="B7" s="170">
        <v>5</v>
      </c>
      <c r="C7" s="104" t="s">
        <v>266</v>
      </c>
      <c r="D7" s="170" t="s">
        <v>259</v>
      </c>
      <c r="E7" s="163">
        <v>11700</v>
      </c>
      <c r="F7" s="171" t="s">
        <v>208</v>
      </c>
      <c r="G7" s="170" t="s">
        <v>267</v>
      </c>
      <c r="H7" s="170" t="s">
        <v>268</v>
      </c>
      <c r="I7" s="170"/>
    </row>
    <row r="8" spans="1:9" ht="24.75" customHeight="1">
      <c r="A8" s="64"/>
      <c r="B8" s="64"/>
      <c r="C8" s="106"/>
      <c r="D8" s="78" t="s">
        <v>50</v>
      </c>
      <c r="E8" s="79" t="s">
        <v>84</v>
      </c>
      <c r="F8" s="78" t="s">
        <v>50</v>
      </c>
      <c r="G8" s="77"/>
      <c r="H8" s="77"/>
      <c r="I8" s="64"/>
    </row>
    <row r="9" spans="1:9" ht="24.75" customHeight="1">
      <c r="A9" s="64"/>
      <c r="B9" s="64"/>
      <c r="C9" s="104"/>
      <c r="D9" s="78"/>
      <c r="E9" s="79"/>
      <c r="F9" s="78"/>
      <c r="G9" s="78"/>
      <c r="H9" s="64"/>
      <c r="I9" s="64"/>
    </row>
    <row r="10" spans="1:9" ht="24.75" customHeight="1">
      <c r="A10" s="64"/>
      <c r="B10" s="64"/>
      <c r="C10" s="104"/>
      <c r="D10" s="64"/>
      <c r="E10" s="107"/>
      <c r="F10" s="64"/>
      <c r="G10" s="64"/>
      <c r="H10" s="64"/>
      <c r="I10" s="76"/>
    </row>
    <row r="11" spans="1:9" ht="24.75" customHeight="1">
      <c r="A11" s="64"/>
      <c r="B11" s="64"/>
      <c r="C11" s="104"/>
      <c r="D11" s="64"/>
      <c r="E11" s="107"/>
      <c r="F11" s="64"/>
      <c r="G11" s="64"/>
      <c r="H11" s="64"/>
      <c r="I11" s="76"/>
    </row>
    <row r="12" spans="1:9" ht="24.75" customHeight="1">
      <c r="A12" s="64"/>
      <c r="B12" s="64"/>
      <c r="C12" s="104"/>
      <c r="D12" s="64"/>
      <c r="E12" s="105"/>
      <c r="F12" s="64"/>
      <c r="G12" s="64"/>
      <c r="H12" s="64"/>
      <c r="I12" s="76"/>
    </row>
    <row r="13" spans="1:9" ht="24.75" customHeight="1">
      <c r="A13" s="64"/>
      <c r="B13" s="64"/>
      <c r="C13" s="106"/>
      <c r="D13" s="64"/>
      <c r="E13" s="107"/>
      <c r="F13" s="64"/>
      <c r="G13" s="64"/>
      <c r="H13" s="64"/>
      <c r="I13" s="64"/>
    </row>
    <row r="14" spans="1:9" ht="24.75" customHeight="1">
      <c r="A14" s="64"/>
      <c r="B14" s="64"/>
      <c r="C14" s="106"/>
      <c r="D14" s="64"/>
      <c r="E14" s="105"/>
      <c r="F14" s="64"/>
      <c r="G14" s="64"/>
      <c r="H14" s="64"/>
      <c r="I14" s="64"/>
    </row>
    <row r="15" spans="1:9" ht="24.75" customHeight="1">
      <c r="A15" s="64"/>
      <c r="B15" s="64"/>
      <c r="C15" s="106"/>
      <c r="D15" s="64"/>
      <c r="E15" s="105"/>
      <c r="F15" s="64"/>
      <c r="G15" s="64"/>
      <c r="H15" s="64"/>
      <c r="I15" s="64"/>
    </row>
    <row r="16" spans="1:9" ht="24.75" customHeight="1">
      <c r="A16" s="64"/>
      <c r="B16" s="64"/>
      <c r="C16" s="104"/>
      <c r="D16" s="64"/>
      <c r="E16" s="108"/>
      <c r="F16" s="64"/>
      <c r="G16" s="64"/>
      <c r="H16" s="64"/>
      <c r="I16" s="76"/>
    </row>
    <row r="17" spans="1:9" ht="24.75" customHeight="1">
      <c r="A17" s="64"/>
      <c r="B17" s="64"/>
      <c r="C17" s="104"/>
      <c r="D17" s="64"/>
      <c r="E17" s="108"/>
      <c r="F17" s="64"/>
      <c r="G17" s="64"/>
      <c r="H17" s="64"/>
      <c r="I17" s="76"/>
    </row>
    <row r="18" spans="1:9" ht="24.75" customHeight="1">
      <c r="A18" s="64"/>
      <c r="B18" s="64"/>
      <c r="C18" s="104"/>
      <c r="D18" s="64"/>
      <c r="E18" s="108"/>
      <c r="F18" s="64"/>
      <c r="G18" s="64"/>
      <c r="H18" s="64"/>
      <c r="I18" s="76"/>
    </row>
    <row r="19" spans="1:9" ht="24.75" customHeight="1">
      <c r="A19" s="64"/>
      <c r="B19" s="64"/>
      <c r="C19" s="104"/>
      <c r="D19" s="64"/>
      <c r="E19" s="108"/>
      <c r="F19" s="64"/>
      <c r="G19" s="64"/>
      <c r="H19" s="64"/>
      <c r="I19" s="76"/>
    </row>
  </sheetData>
  <mergeCells count="1">
    <mergeCell ref="A1:I1"/>
  </mergeCells>
  <phoneticPr fontId="3" type="noConversion"/>
  <dataValidations disablePrompts="1"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0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85" zoomScaleNormal="85" workbookViewId="0">
      <selection activeCell="J23" sqref="J23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7"/>
    <col min="11" max="11" width="11.6640625" style="28" customWidth="1"/>
    <col min="12" max="12" width="11.33203125" style="27" bestFit="1" customWidth="1"/>
  </cols>
  <sheetData>
    <row r="1" spans="1:13" ht="26.25" thickBot="1">
      <c r="A1" s="198" t="s">
        <v>143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</row>
    <row r="2" spans="1:13" ht="27" customHeight="1" thickBot="1">
      <c r="A2" s="45" t="s">
        <v>51</v>
      </c>
      <c r="B2" s="46" t="s">
        <v>52</v>
      </c>
      <c r="C2" s="47" t="s">
        <v>142</v>
      </c>
      <c r="D2" s="47" t="s">
        <v>141</v>
      </c>
      <c r="E2" s="47" t="s">
        <v>0</v>
      </c>
      <c r="F2" s="46" t="s">
        <v>140</v>
      </c>
      <c r="G2" s="46" t="s">
        <v>139</v>
      </c>
      <c r="H2" s="46" t="s">
        <v>138</v>
      </c>
      <c r="I2" s="46" t="s">
        <v>137</v>
      </c>
      <c r="J2" s="47" t="s">
        <v>53</v>
      </c>
      <c r="K2" s="47" t="s">
        <v>54</v>
      </c>
      <c r="L2" s="47" t="s">
        <v>55</v>
      </c>
      <c r="M2" s="48" t="s">
        <v>1</v>
      </c>
    </row>
    <row r="3" spans="1:13" ht="27" customHeight="1" thickTop="1" thickBot="1">
      <c r="A3" s="99"/>
      <c r="B3" s="96"/>
      <c r="C3" s="98"/>
      <c r="D3" s="98"/>
      <c r="E3" s="109" t="s">
        <v>155</v>
      </c>
      <c r="F3" s="110" t="s">
        <v>156</v>
      </c>
      <c r="G3" s="111" t="s">
        <v>157</v>
      </c>
      <c r="H3" s="97"/>
      <c r="I3" s="97"/>
      <c r="J3" s="96"/>
      <c r="K3" s="96"/>
      <c r="L3" s="96"/>
      <c r="M3" s="95"/>
    </row>
  </sheetData>
  <mergeCells count="1">
    <mergeCell ref="A1:M1"/>
  </mergeCells>
  <phoneticPr fontId="3" type="noConversion"/>
  <dataValidations disablePrompts="1" count="1">
    <dataValidation type="textLength" operator="lessThanOrEqual" allowBlank="1" showInputMessage="1" showErrorMessage="1" sqref="J3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opLeftCell="B1" workbookViewId="0">
      <selection activeCell="E8" sqref="E8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>
      <c r="A1" s="199" t="s">
        <v>2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spans="1:11" ht="25.5">
      <c r="A2" s="200" t="s">
        <v>23</v>
      </c>
      <c r="B2" s="200"/>
      <c r="C2" s="1"/>
      <c r="D2" s="1"/>
      <c r="E2" s="1"/>
      <c r="F2" s="2"/>
      <c r="G2" s="2"/>
      <c r="H2" s="2"/>
      <c r="I2" s="2"/>
      <c r="J2" s="201" t="s">
        <v>3</v>
      </c>
      <c r="K2" s="201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>
      <c r="A4" s="3" t="s">
        <v>72</v>
      </c>
      <c r="B4" s="38" t="s">
        <v>207</v>
      </c>
      <c r="C4" s="37" t="s">
        <v>212</v>
      </c>
      <c r="D4" s="7" t="s">
        <v>213</v>
      </c>
      <c r="E4" s="6" t="s">
        <v>214</v>
      </c>
      <c r="F4" s="6" t="s">
        <v>215</v>
      </c>
      <c r="G4" s="14">
        <v>43200000</v>
      </c>
      <c r="H4" s="14">
        <v>43200000</v>
      </c>
      <c r="I4" s="37" t="s">
        <v>216</v>
      </c>
      <c r="J4" s="4"/>
      <c r="K4" s="3"/>
    </row>
    <row r="5" spans="1:11" ht="47.25" customHeight="1">
      <c r="A5" s="3"/>
      <c r="B5" s="38"/>
      <c r="C5" s="89" t="s">
        <v>89</v>
      </c>
      <c r="D5" s="3" t="s">
        <v>90</v>
      </c>
      <c r="E5" s="3" t="s">
        <v>91</v>
      </c>
      <c r="F5" s="89" t="s">
        <v>89</v>
      </c>
      <c r="G5" s="88"/>
      <c r="H5" s="14"/>
      <c r="I5" s="37"/>
      <c r="J5" s="4"/>
      <c r="K5" s="5"/>
    </row>
    <row r="6" spans="1:11" ht="47.25" customHeight="1">
      <c r="A6" s="87"/>
      <c r="B6" s="87"/>
      <c r="C6" s="89"/>
      <c r="D6" s="3"/>
      <c r="E6" s="3"/>
      <c r="F6" s="89"/>
      <c r="G6" s="88"/>
      <c r="H6" s="87"/>
      <c r="I6" s="87"/>
      <c r="J6" s="87"/>
      <c r="K6" s="87"/>
    </row>
    <row r="7" spans="1:11" ht="47.2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</row>
    <row r="8" spans="1:11" ht="47.25" customHeight="1">
      <c r="A8" s="87"/>
      <c r="B8" s="87"/>
      <c r="C8" s="87"/>
      <c r="D8" s="87"/>
      <c r="E8" s="87"/>
      <c r="F8" s="87"/>
      <c r="G8" s="87"/>
      <c r="H8" s="87"/>
      <c r="I8" s="87"/>
      <c r="J8" s="87"/>
      <c r="K8" s="87"/>
    </row>
    <row r="9" spans="1:11" ht="47.25" customHeight="1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</row>
    <row r="10" spans="1:11" ht="47.25" customHeight="1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</row>
    <row r="11" spans="1:11" ht="47.25" customHeight="1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</row>
    <row r="12" spans="1:11" ht="47.25" customHeight="1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</row>
    <row r="13" spans="1:11" ht="47.25" customHeight="1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</row>
    <row r="22" spans="2:10">
      <c r="B22" s="202" t="s">
        <v>145</v>
      </c>
      <c r="C22" s="202"/>
      <c r="D22" s="202"/>
      <c r="E22" s="202"/>
      <c r="F22" s="202"/>
      <c r="G22" s="202"/>
      <c r="H22" s="202"/>
      <c r="I22" s="202"/>
      <c r="J22" s="202"/>
    </row>
    <row r="23" spans="2:10">
      <c r="B23" s="202"/>
      <c r="C23" s="202"/>
      <c r="D23" s="202"/>
      <c r="E23" s="202"/>
      <c r="F23" s="202"/>
      <c r="G23" s="202"/>
      <c r="H23" s="202"/>
      <c r="I23" s="202"/>
      <c r="J23" s="202"/>
    </row>
    <row r="24" spans="2:10">
      <c r="B24" s="202"/>
      <c r="C24" s="202"/>
      <c r="D24" s="202"/>
      <c r="E24" s="202"/>
      <c r="F24" s="202"/>
      <c r="G24" s="202"/>
      <c r="H24" s="202"/>
      <c r="I24" s="202"/>
      <c r="J24" s="202"/>
    </row>
    <row r="25" spans="2:10">
      <c r="B25" s="202"/>
      <c r="C25" s="202"/>
      <c r="D25" s="202"/>
      <c r="E25" s="202"/>
      <c r="F25" s="202"/>
      <c r="G25" s="202"/>
      <c r="H25" s="202"/>
      <c r="I25" s="202"/>
      <c r="J25" s="202"/>
    </row>
    <row r="26" spans="2:10">
      <c r="B26" s="202"/>
      <c r="C26" s="202"/>
      <c r="D26" s="202"/>
      <c r="E26" s="202"/>
      <c r="F26" s="202"/>
      <c r="G26" s="202"/>
      <c r="H26" s="202"/>
      <c r="I26" s="202"/>
      <c r="J26" s="202"/>
    </row>
    <row r="27" spans="2:10">
      <c r="B27" s="202"/>
      <c r="C27" s="202"/>
      <c r="D27" s="202"/>
      <c r="E27" s="202"/>
      <c r="F27" s="202"/>
      <c r="G27" s="202"/>
      <c r="H27" s="202"/>
      <c r="I27" s="202"/>
      <c r="J27" s="202"/>
    </row>
    <row r="28" spans="2:10">
      <c r="B28" s="202"/>
      <c r="C28" s="202"/>
      <c r="D28" s="202"/>
      <c r="E28" s="202"/>
      <c r="F28" s="202"/>
      <c r="G28" s="202"/>
      <c r="H28" s="202"/>
      <c r="I28" s="202"/>
      <c r="J28" s="202"/>
    </row>
    <row r="29" spans="2:10">
      <c r="B29" s="202"/>
      <c r="C29" s="202"/>
      <c r="D29" s="202"/>
      <c r="E29" s="202"/>
      <c r="F29" s="202"/>
      <c r="G29" s="202"/>
      <c r="H29" s="202"/>
      <c r="I29" s="202"/>
      <c r="J29" s="202"/>
    </row>
    <row r="30" spans="2:10">
      <c r="B30" s="202"/>
      <c r="C30" s="202"/>
      <c r="D30" s="202"/>
      <c r="E30" s="202"/>
      <c r="F30" s="202"/>
      <c r="G30" s="202"/>
      <c r="H30" s="202"/>
      <c r="I30" s="202"/>
      <c r="J30" s="202"/>
    </row>
    <row r="31" spans="2:10">
      <c r="B31" s="202"/>
      <c r="C31" s="202"/>
      <c r="D31" s="202"/>
      <c r="E31" s="202"/>
      <c r="F31" s="202"/>
      <c r="G31" s="202"/>
      <c r="H31" s="202"/>
      <c r="I31" s="202"/>
      <c r="J31" s="202"/>
    </row>
    <row r="32" spans="2:10">
      <c r="B32" s="202"/>
      <c r="C32" s="202"/>
      <c r="D32" s="202"/>
      <c r="E32" s="202"/>
      <c r="F32" s="202"/>
      <c r="G32" s="202"/>
      <c r="H32" s="202"/>
      <c r="I32" s="202"/>
      <c r="J32" s="202"/>
    </row>
    <row r="33" spans="2:10">
      <c r="B33" s="202"/>
      <c r="C33" s="202"/>
      <c r="D33" s="202"/>
      <c r="E33" s="202"/>
      <c r="F33" s="202"/>
      <c r="G33" s="202"/>
      <c r="H33" s="202"/>
      <c r="I33" s="202"/>
      <c r="J33" s="202"/>
    </row>
    <row r="34" spans="2:10">
      <c r="B34" s="202"/>
      <c r="C34" s="202"/>
      <c r="D34" s="202"/>
      <c r="E34" s="202"/>
      <c r="F34" s="202"/>
      <c r="G34" s="202"/>
      <c r="H34" s="202"/>
      <c r="I34" s="202"/>
      <c r="J34" s="202"/>
    </row>
    <row r="35" spans="2:10">
      <c r="B35" s="202"/>
      <c r="C35" s="202"/>
      <c r="D35" s="202"/>
      <c r="E35" s="202"/>
      <c r="F35" s="202"/>
      <c r="G35" s="202"/>
      <c r="H35" s="202"/>
      <c r="I35" s="202"/>
      <c r="J35" s="202"/>
    </row>
  </sheetData>
  <mergeCells count="4">
    <mergeCell ref="A1:K1"/>
    <mergeCell ref="A2:B2"/>
    <mergeCell ref="J2:K2"/>
    <mergeCell ref="B22:J35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zoomScaleNormal="100" workbookViewId="0">
      <selection activeCell="G5" sqref="G5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>
      <c r="A1" s="199" t="s">
        <v>24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spans="1:11" ht="25.5">
      <c r="A2" s="200" t="s">
        <v>23</v>
      </c>
      <c r="B2" s="200"/>
      <c r="C2" s="1"/>
      <c r="D2" s="1"/>
      <c r="E2" s="1"/>
      <c r="F2" s="13"/>
      <c r="G2" s="13"/>
      <c r="H2" s="13"/>
      <c r="I2" s="13"/>
      <c r="J2" s="201" t="s">
        <v>3</v>
      </c>
      <c r="K2" s="201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8</v>
      </c>
      <c r="E3" s="11" t="s">
        <v>25</v>
      </c>
      <c r="F3" s="11" t="s">
        <v>20</v>
      </c>
      <c r="G3" s="11" t="s">
        <v>26</v>
      </c>
      <c r="H3" s="11" t="s">
        <v>29</v>
      </c>
      <c r="I3" s="11" t="s">
        <v>27</v>
      </c>
      <c r="J3" s="11" t="s">
        <v>28</v>
      </c>
      <c r="K3" s="11" t="s">
        <v>1</v>
      </c>
    </row>
    <row r="4" spans="1:11" ht="42" customHeight="1">
      <c r="A4" s="3" t="s">
        <v>92</v>
      </c>
      <c r="B4" s="91" t="s">
        <v>207</v>
      </c>
      <c r="C4" s="37" t="s">
        <v>212</v>
      </c>
      <c r="D4" s="56" t="s">
        <v>215</v>
      </c>
      <c r="E4" s="55" t="s">
        <v>217</v>
      </c>
      <c r="F4" s="145">
        <v>42890750</v>
      </c>
      <c r="G4" s="146">
        <v>0.88</v>
      </c>
      <c r="H4" s="90" t="s">
        <v>218</v>
      </c>
      <c r="I4" s="147">
        <v>0.89227000000000001</v>
      </c>
      <c r="J4" s="92">
        <v>38291750</v>
      </c>
      <c r="K4" s="57"/>
    </row>
    <row r="5" spans="1:11" ht="42" customHeight="1">
      <c r="A5" s="3"/>
      <c r="B5" s="91"/>
      <c r="C5" s="89" t="s">
        <v>89</v>
      </c>
      <c r="D5" s="3" t="s">
        <v>90</v>
      </c>
      <c r="E5" s="3" t="s">
        <v>91</v>
      </c>
      <c r="F5" s="89" t="s">
        <v>89</v>
      </c>
      <c r="G5" s="58"/>
      <c r="H5" s="90"/>
      <c r="I5" s="90"/>
      <c r="J5" s="92"/>
      <c r="K5" s="57"/>
    </row>
    <row r="6" spans="1:11" ht="42" customHeight="1">
      <c r="A6" s="3"/>
      <c r="B6" s="3"/>
      <c r="C6" s="89"/>
      <c r="D6" s="3"/>
      <c r="E6" s="3"/>
      <c r="F6" s="89"/>
      <c r="G6" s="3"/>
      <c r="H6" s="3"/>
      <c r="I6" s="3"/>
      <c r="J6" s="3"/>
      <c r="K6" s="3"/>
    </row>
    <row r="7" spans="1:11" ht="4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H7" sqref="H7"/>
    </sheetView>
  </sheetViews>
  <sheetFormatPr defaultRowHeight="13.5"/>
  <cols>
    <col min="1" max="1" width="24.44140625" style="8" customWidth="1"/>
    <col min="2" max="2" width="17.77734375" style="8" bestFit="1" customWidth="1"/>
    <col min="3" max="3" width="9.5546875" style="8" customWidth="1"/>
    <col min="4" max="4" width="8.88671875" style="8" customWidth="1"/>
    <col min="5" max="5" width="9.21875" style="8" customWidth="1"/>
    <col min="6" max="9" width="9.6640625" style="8" customWidth="1"/>
  </cols>
  <sheetData>
    <row r="1" spans="1:9" ht="25.5">
      <c r="A1" s="199" t="s">
        <v>13</v>
      </c>
      <c r="B1" s="199"/>
      <c r="C1" s="199"/>
      <c r="D1" s="199"/>
      <c r="E1" s="199"/>
      <c r="F1" s="199"/>
      <c r="G1" s="199"/>
      <c r="H1" s="199"/>
      <c r="I1" s="199"/>
    </row>
    <row r="2" spans="1:9" ht="25.5">
      <c r="A2" s="9" t="s">
        <v>23</v>
      </c>
      <c r="B2" s="12"/>
      <c r="C2" s="1"/>
      <c r="D2" s="1"/>
      <c r="E2" s="1"/>
      <c r="F2" s="2"/>
      <c r="G2" s="2"/>
      <c r="H2" s="201" t="s">
        <v>3</v>
      </c>
      <c r="I2" s="201"/>
    </row>
    <row r="3" spans="1:9" ht="29.25" customHeight="1">
      <c r="A3" s="11" t="s">
        <v>5</v>
      </c>
      <c r="B3" s="11" t="s">
        <v>31</v>
      </c>
      <c r="C3" s="11" t="s">
        <v>14</v>
      </c>
      <c r="D3" s="11" t="s">
        <v>15</v>
      </c>
      <c r="E3" s="11" t="s">
        <v>16</v>
      </c>
      <c r="F3" s="11" t="s">
        <v>17</v>
      </c>
      <c r="G3" s="53" t="s">
        <v>71</v>
      </c>
      <c r="H3" s="11" t="s">
        <v>30</v>
      </c>
      <c r="I3" s="11" t="s">
        <v>18</v>
      </c>
    </row>
    <row r="4" spans="1:9" ht="24" customHeight="1">
      <c r="A4" s="15" t="s">
        <v>93</v>
      </c>
      <c r="B4" s="15" t="s">
        <v>94</v>
      </c>
      <c r="C4" s="16">
        <v>1023600</v>
      </c>
      <c r="D4" s="17" t="s">
        <v>86</v>
      </c>
      <c r="E4" s="17" t="s">
        <v>88</v>
      </c>
      <c r="F4" s="18" t="s">
        <v>85</v>
      </c>
      <c r="G4" s="18" t="s">
        <v>343</v>
      </c>
      <c r="H4" s="18" t="s">
        <v>352</v>
      </c>
      <c r="I4" s="128"/>
    </row>
    <row r="5" spans="1:9" ht="24" customHeight="1">
      <c r="A5" s="50" t="s">
        <v>95</v>
      </c>
      <c r="B5" s="93" t="s">
        <v>96</v>
      </c>
      <c r="C5" s="51">
        <v>13572000</v>
      </c>
      <c r="D5" s="49" t="s">
        <v>97</v>
      </c>
      <c r="E5" s="18" t="s">
        <v>88</v>
      </c>
      <c r="F5" s="18" t="s">
        <v>87</v>
      </c>
      <c r="G5" s="18" t="s">
        <v>356</v>
      </c>
      <c r="H5" s="18" t="s">
        <v>352</v>
      </c>
      <c r="I5" s="128"/>
    </row>
    <row r="6" spans="1:9" ht="24" customHeight="1">
      <c r="A6" s="50" t="s">
        <v>98</v>
      </c>
      <c r="B6" s="50" t="s">
        <v>99</v>
      </c>
      <c r="C6" s="51">
        <v>8428200</v>
      </c>
      <c r="D6" s="79" t="s">
        <v>100</v>
      </c>
      <c r="E6" s="78" t="s">
        <v>101</v>
      </c>
      <c r="F6" s="18" t="s">
        <v>102</v>
      </c>
      <c r="G6" s="18" t="s">
        <v>356</v>
      </c>
      <c r="H6" s="18" t="s">
        <v>352</v>
      </c>
      <c r="I6" s="128"/>
    </row>
    <row r="7" spans="1:9" ht="24" customHeight="1">
      <c r="A7" s="50" t="s">
        <v>103</v>
      </c>
      <c r="B7" s="50" t="s">
        <v>104</v>
      </c>
      <c r="C7" s="51">
        <v>3480000</v>
      </c>
      <c r="D7" s="49" t="s">
        <v>105</v>
      </c>
      <c r="E7" s="18" t="s">
        <v>101</v>
      </c>
      <c r="F7" s="18" t="s">
        <v>102</v>
      </c>
      <c r="G7" s="18" t="s">
        <v>356</v>
      </c>
      <c r="H7" s="18" t="s">
        <v>352</v>
      </c>
      <c r="I7" s="131"/>
    </row>
    <row r="8" spans="1:9" ht="24" customHeight="1">
      <c r="A8" s="50" t="s">
        <v>106</v>
      </c>
      <c r="B8" s="50" t="s">
        <v>107</v>
      </c>
      <c r="C8" s="51">
        <v>14964000</v>
      </c>
      <c r="D8" s="49" t="s">
        <v>108</v>
      </c>
      <c r="E8" s="18" t="s">
        <v>101</v>
      </c>
      <c r="F8" s="18" t="s">
        <v>102</v>
      </c>
      <c r="G8" s="18" t="s">
        <v>356</v>
      </c>
      <c r="H8" s="18" t="s">
        <v>352</v>
      </c>
      <c r="I8" s="132"/>
    </row>
    <row r="9" spans="1:9" ht="24" customHeight="1">
      <c r="A9" s="93" t="s">
        <v>109</v>
      </c>
      <c r="B9" s="50" t="s">
        <v>110</v>
      </c>
      <c r="C9" s="51">
        <v>3000000</v>
      </c>
      <c r="D9" s="49" t="s">
        <v>111</v>
      </c>
      <c r="E9" s="18" t="s">
        <v>101</v>
      </c>
      <c r="F9" s="18" t="s">
        <v>112</v>
      </c>
      <c r="G9" s="18" t="s">
        <v>356</v>
      </c>
      <c r="H9" s="18" t="s">
        <v>352</v>
      </c>
      <c r="I9" s="131"/>
    </row>
    <row r="10" spans="1:9" ht="24" customHeight="1">
      <c r="A10" s="50" t="s">
        <v>113</v>
      </c>
      <c r="B10" s="50" t="s">
        <v>114</v>
      </c>
      <c r="C10" s="51">
        <v>3840000</v>
      </c>
      <c r="D10" s="49" t="s">
        <v>115</v>
      </c>
      <c r="E10" s="18" t="s">
        <v>101</v>
      </c>
      <c r="F10" s="18" t="s">
        <v>102</v>
      </c>
      <c r="G10" s="18" t="s">
        <v>356</v>
      </c>
      <c r="H10" s="18" t="s">
        <v>352</v>
      </c>
      <c r="I10" s="131"/>
    </row>
    <row r="11" spans="1:9" ht="24" customHeight="1">
      <c r="A11" s="93" t="s">
        <v>116</v>
      </c>
      <c r="B11" s="50" t="s">
        <v>117</v>
      </c>
      <c r="C11" s="51">
        <v>5016000</v>
      </c>
      <c r="D11" s="49" t="s">
        <v>118</v>
      </c>
      <c r="E11" s="18" t="s">
        <v>119</v>
      </c>
      <c r="F11" s="18" t="s">
        <v>102</v>
      </c>
      <c r="G11" s="18" t="s">
        <v>356</v>
      </c>
      <c r="H11" s="18" t="s">
        <v>352</v>
      </c>
      <c r="I11" s="131"/>
    </row>
    <row r="12" spans="1:9" ht="24" customHeight="1">
      <c r="A12" s="50" t="s">
        <v>120</v>
      </c>
      <c r="B12" s="50" t="s">
        <v>121</v>
      </c>
      <c r="C12" s="51">
        <v>1752000</v>
      </c>
      <c r="D12" s="49" t="s">
        <v>122</v>
      </c>
      <c r="E12" s="18" t="s">
        <v>119</v>
      </c>
      <c r="F12" s="18" t="s">
        <v>102</v>
      </c>
      <c r="G12" s="18" t="s">
        <v>356</v>
      </c>
      <c r="H12" s="18" t="s">
        <v>352</v>
      </c>
      <c r="I12" s="131"/>
    </row>
    <row r="13" spans="1:9" ht="24" customHeight="1">
      <c r="A13" s="15" t="s">
        <v>123</v>
      </c>
      <c r="B13" s="15" t="s">
        <v>124</v>
      </c>
      <c r="C13" s="16">
        <v>6840000</v>
      </c>
      <c r="D13" s="49" t="s">
        <v>125</v>
      </c>
      <c r="E13" s="18" t="s">
        <v>119</v>
      </c>
      <c r="F13" s="18" t="s">
        <v>102</v>
      </c>
      <c r="G13" s="18" t="s">
        <v>356</v>
      </c>
      <c r="H13" s="18" t="s">
        <v>352</v>
      </c>
      <c r="I13" s="131"/>
    </row>
    <row r="14" spans="1:9" ht="24" customHeight="1">
      <c r="A14" s="15" t="s">
        <v>158</v>
      </c>
      <c r="B14" s="15" t="s">
        <v>160</v>
      </c>
      <c r="C14" s="16">
        <v>17850000</v>
      </c>
      <c r="D14" s="79" t="s">
        <v>161</v>
      </c>
      <c r="E14" s="78" t="s">
        <v>162</v>
      </c>
      <c r="F14" s="18" t="s">
        <v>163</v>
      </c>
      <c r="G14" s="18" t="s">
        <v>356</v>
      </c>
      <c r="H14" s="18" t="s">
        <v>352</v>
      </c>
      <c r="I14" s="131"/>
    </row>
    <row r="15" spans="1:9" ht="24" customHeight="1">
      <c r="A15" s="15" t="s">
        <v>192</v>
      </c>
      <c r="B15" s="15" t="s">
        <v>183</v>
      </c>
      <c r="C15" s="16">
        <v>3960000</v>
      </c>
      <c r="D15" s="17" t="s">
        <v>184</v>
      </c>
      <c r="E15" s="17" t="s">
        <v>185</v>
      </c>
      <c r="F15" s="18" t="s">
        <v>186</v>
      </c>
      <c r="G15" s="18" t="s">
        <v>356</v>
      </c>
      <c r="H15" s="18" t="s">
        <v>352</v>
      </c>
      <c r="I15" s="131"/>
    </row>
    <row r="16" spans="1:9" ht="24" customHeight="1">
      <c r="A16" s="15" t="s">
        <v>187</v>
      </c>
      <c r="B16" s="15" t="s">
        <v>191</v>
      </c>
      <c r="C16" s="16">
        <v>3960000</v>
      </c>
      <c r="D16" s="17" t="s">
        <v>188</v>
      </c>
      <c r="E16" s="17" t="s">
        <v>189</v>
      </c>
      <c r="F16" s="18" t="s">
        <v>190</v>
      </c>
      <c r="G16" s="18" t="s">
        <v>356</v>
      </c>
      <c r="H16" s="18" t="s">
        <v>352</v>
      </c>
      <c r="I16" s="126"/>
    </row>
    <row r="17" spans="1:9" ht="24" customHeight="1">
      <c r="A17" s="15" t="s">
        <v>195</v>
      </c>
      <c r="B17" s="15" t="s">
        <v>196</v>
      </c>
      <c r="C17" s="129" t="s">
        <v>194</v>
      </c>
      <c r="D17" s="79" t="s">
        <v>197</v>
      </c>
      <c r="E17" s="78" t="s">
        <v>198</v>
      </c>
      <c r="F17" s="18" t="s">
        <v>199</v>
      </c>
      <c r="G17" s="18" t="s">
        <v>356</v>
      </c>
      <c r="H17" s="18" t="s">
        <v>352</v>
      </c>
      <c r="I17" s="126"/>
    </row>
    <row r="18" spans="1:9" ht="24" customHeight="1">
      <c r="A18" s="15" t="s">
        <v>344</v>
      </c>
      <c r="B18" s="15" t="s">
        <v>346</v>
      </c>
      <c r="C18" s="130">
        <v>7680000</v>
      </c>
      <c r="D18" s="79" t="s">
        <v>348</v>
      </c>
      <c r="E18" s="78" t="s">
        <v>349</v>
      </c>
      <c r="F18" s="18" t="s">
        <v>350</v>
      </c>
      <c r="G18" s="18" t="s">
        <v>351</v>
      </c>
      <c r="H18" s="18" t="s">
        <v>352</v>
      </c>
      <c r="I18" s="126"/>
    </row>
    <row r="19" spans="1:9" ht="24" customHeight="1">
      <c r="A19" s="15" t="s">
        <v>345</v>
      </c>
      <c r="B19" s="15" t="s">
        <v>346</v>
      </c>
      <c r="C19" s="130">
        <v>4356000</v>
      </c>
      <c r="D19" s="79" t="s">
        <v>353</v>
      </c>
      <c r="E19" s="78" t="s">
        <v>354</v>
      </c>
      <c r="F19" s="18" t="s">
        <v>355</v>
      </c>
      <c r="G19" s="18" t="s">
        <v>356</v>
      </c>
      <c r="H19" s="18" t="s">
        <v>352</v>
      </c>
      <c r="I19" s="126"/>
    </row>
    <row r="20" spans="1:9" ht="24" customHeight="1">
      <c r="A20" s="186" t="s">
        <v>347</v>
      </c>
      <c r="B20" s="15" t="s">
        <v>357</v>
      </c>
      <c r="C20" s="130">
        <v>8580000</v>
      </c>
      <c r="D20" s="79" t="s">
        <v>358</v>
      </c>
      <c r="E20" s="79" t="s">
        <v>359</v>
      </c>
      <c r="F20" s="18" t="s">
        <v>360</v>
      </c>
      <c r="G20" s="18" t="s">
        <v>356</v>
      </c>
      <c r="H20" s="18" t="s">
        <v>352</v>
      </c>
      <c r="I20" s="126"/>
    </row>
    <row r="21" spans="1:9" ht="24" customHeight="1">
      <c r="A21" s="15" t="s">
        <v>336</v>
      </c>
      <c r="B21" s="15" t="s">
        <v>361</v>
      </c>
      <c r="C21" s="130">
        <v>245000</v>
      </c>
      <c r="D21" s="79" t="s">
        <v>362</v>
      </c>
      <c r="E21" s="79" t="s">
        <v>362</v>
      </c>
      <c r="F21" s="18" t="s">
        <v>371</v>
      </c>
      <c r="G21" s="18" t="s">
        <v>375</v>
      </c>
      <c r="H21" s="18" t="s">
        <v>356</v>
      </c>
      <c r="I21" s="126"/>
    </row>
    <row r="22" spans="1:9" ht="24" customHeight="1">
      <c r="A22" s="15" t="s">
        <v>363</v>
      </c>
      <c r="B22" s="15" t="s">
        <v>361</v>
      </c>
      <c r="C22" s="130">
        <v>973970</v>
      </c>
      <c r="D22" s="79" t="s">
        <v>368</v>
      </c>
      <c r="E22" s="79" t="s">
        <v>368</v>
      </c>
      <c r="F22" s="18" t="s">
        <v>371</v>
      </c>
      <c r="G22" s="18" t="s">
        <v>374</v>
      </c>
      <c r="H22" s="18" t="s">
        <v>356</v>
      </c>
      <c r="I22" s="126"/>
    </row>
    <row r="23" spans="1:9" ht="24" customHeight="1">
      <c r="A23" s="15" t="s">
        <v>338</v>
      </c>
      <c r="B23" s="15" t="s">
        <v>339</v>
      </c>
      <c r="C23" s="130">
        <v>591920</v>
      </c>
      <c r="D23" s="79" t="s">
        <v>368</v>
      </c>
      <c r="E23" s="79" t="s">
        <v>368</v>
      </c>
      <c r="F23" s="18" t="s">
        <v>372</v>
      </c>
      <c r="G23" s="18" t="s">
        <v>373</v>
      </c>
      <c r="H23" s="18" t="s">
        <v>376</v>
      </c>
      <c r="I23" s="126"/>
    </row>
    <row r="24" spans="1:9" ht="24" customHeight="1">
      <c r="A24" s="15" t="s">
        <v>364</v>
      </c>
      <c r="B24" s="15"/>
      <c r="C24" s="130">
        <v>12363630</v>
      </c>
      <c r="D24" s="79" t="s">
        <v>372</v>
      </c>
      <c r="E24" s="79" t="s">
        <v>372</v>
      </c>
      <c r="F24" s="18" t="s">
        <v>377</v>
      </c>
      <c r="G24" s="18" t="s">
        <v>377</v>
      </c>
      <c r="H24" s="18" t="s">
        <v>378</v>
      </c>
      <c r="I24" s="126"/>
    </row>
    <row r="25" spans="1:9" ht="24" customHeight="1">
      <c r="A25" s="15" t="s">
        <v>365</v>
      </c>
      <c r="B25" s="15"/>
      <c r="C25" s="130">
        <v>12569220</v>
      </c>
      <c r="D25" s="79" t="s">
        <v>367</v>
      </c>
      <c r="E25" s="79" t="s">
        <v>367</v>
      </c>
      <c r="F25" s="18" t="s">
        <v>370</v>
      </c>
      <c r="G25" s="18" t="s">
        <v>370</v>
      </c>
      <c r="H25" s="18" t="s">
        <v>356</v>
      </c>
      <c r="I25" s="126"/>
    </row>
    <row r="26" spans="1:9" ht="24" customHeight="1">
      <c r="A26" s="15" t="s">
        <v>331</v>
      </c>
      <c r="B26" s="15" t="s">
        <v>366</v>
      </c>
      <c r="C26" s="130">
        <v>1900000</v>
      </c>
      <c r="D26" s="79" t="s">
        <v>367</v>
      </c>
      <c r="E26" s="79" t="s">
        <v>367</v>
      </c>
      <c r="F26" s="18" t="s">
        <v>368</v>
      </c>
      <c r="G26" s="18" t="s">
        <v>368</v>
      </c>
      <c r="H26" s="18" t="s">
        <v>369</v>
      </c>
      <c r="I26" s="126"/>
    </row>
    <row r="27" spans="1:9" ht="24" customHeight="1">
      <c r="A27" s="15"/>
      <c r="B27" s="15"/>
      <c r="C27" s="78" t="s">
        <v>50</v>
      </c>
      <c r="D27" s="79" t="s">
        <v>84</v>
      </c>
      <c r="E27" s="78" t="s">
        <v>50</v>
      </c>
      <c r="F27" s="18"/>
      <c r="G27" s="18"/>
      <c r="H27" s="18"/>
      <c r="I27" s="52"/>
    </row>
  </sheetData>
  <mergeCells count="2">
    <mergeCell ref="A1:I1"/>
    <mergeCell ref="H2:I2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A16" zoomScale="130" zoomScaleNormal="130" workbookViewId="0">
      <selection activeCell="B22" sqref="B22"/>
    </sheetView>
  </sheetViews>
  <sheetFormatPr defaultRowHeight="13.5"/>
  <cols>
    <col min="1" max="1" width="12.5546875" style="8" customWidth="1"/>
    <col min="2" max="2" width="20.77734375" style="119" customWidth="1"/>
    <col min="3" max="3" width="11.109375" style="121" customWidth="1"/>
    <col min="4" max="4" width="9.5546875" style="120" customWidth="1"/>
    <col min="5" max="8" width="9.5546875" style="116" customWidth="1"/>
    <col min="9" max="9" width="16.109375" style="24" customWidth="1"/>
  </cols>
  <sheetData>
    <row r="1" spans="1:9" ht="25.5">
      <c r="A1" s="199" t="s">
        <v>19</v>
      </c>
      <c r="B1" s="199"/>
      <c r="C1" s="199"/>
      <c r="D1" s="199"/>
      <c r="E1" s="199"/>
      <c r="F1" s="199"/>
      <c r="G1" s="199"/>
      <c r="H1" s="199"/>
      <c r="I1" s="199"/>
    </row>
    <row r="2" spans="1:9" ht="25.5">
      <c r="A2" s="103" t="s">
        <v>23</v>
      </c>
      <c r="B2" s="117"/>
      <c r="C2" s="118"/>
      <c r="D2" s="115"/>
      <c r="E2" s="115"/>
      <c r="F2" s="115"/>
      <c r="G2" s="115"/>
      <c r="H2" s="115"/>
      <c r="I2" s="94" t="s">
        <v>133</v>
      </c>
    </row>
    <row r="3" spans="1:9" ht="24.75" customHeight="1">
      <c r="A3" s="176" t="s">
        <v>4</v>
      </c>
      <c r="B3" s="177" t="s">
        <v>5</v>
      </c>
      <c r="C3" s="177" t="s">
        <v>128</v>
      </c>
      <c r="D3" s="178" t="s">
        <v>129</v>
      </c>
      <c r="E3" s="178" t="s">
        <v>134</v>
      </c>
      <c r="F3" s="178" t="s">
        <v>130</v>
      </c>
      <c r="G3" s="178" t="s">
        <v>131</v>
      </c>
      <c r="H3" s="178" t="s">
        <v>132</v>
      </c>
      <c r="I3" s="179" t="s">
        <v>144</v>
      </c>
    </row>
    <row r="4" spans="1:9" s="127" customFormat="1" ht="22.5" customHeight="1">
      <c r="A4" s="180" t="s">
        <v>170</v>
      </c>
      <c r="B4" s="181" t="s">
        <v>316</v>
      </c>
      <c r="C4" s="182" t="s">
        <v>171</v>
      </c>
      <c r="D4" s="183">
        <v>1023600</v>
      </c>
      <c r="E4" s="184" t="s">
        <v>172</v>
      </c>
      <c r="F4" s="183">
        <v>85300</v>
      </c>
      <c r="G4" s="183"/>
      <c r="H4" s="183">
        <f>85300*3</f>
        <v>255900</v>
      </c>
      <c r="I4" s="185"/>
    </row>
    <row r="5" spans="1:9" s="127" customFormat="1" ht="22.5" customHeight="1">
      <c r="A5" s="180" t="s">
        <v>170</v>
      </c>
      <c r="B5" s="186" t="s">
        <v>318</v>
      </c>
      <c r="C5" s="186" t="s">
        <v>173</v>
      </c>
      <c r="D5" s="183">
        <v>3840000</v>
      </c>
      <c r="E5" s="183"/>
      <c r="F5" s="187">
        <v>320000</v>
      </c>
      <c r="G5" s="183"/>
      <c r="H5" s="187">
        <f>320000*3</f>
        <v>960000</v>
      </c>
      <c r="I5" s="185"/>
    </row>
    <row r="6" spans="1:9" s="127" customFormat="1" ht="22.5" customHeight="1">
      <c r="A6" s="180" t="s">
        <v>170</v>
      </c>
      <c r="B6" s="186" t="s">
        <v>313</v>
      </c>
      <c r="C6" s="186" t="s">
        <v>174</v>
      </c>
      <c r="D6" s="183">
        <v>3000000</v>
      </c>
      <c r="E6" s="183"/>
      <c r="F6" s="187">
        <v>250000</v>
      </c>
      <c r="G6" s="183"/>
      <c r="H6" s="187">
        <f>250000*3</f>
        <v>750000</v>
      </c>
      <c r="I6" s="185"/>
    </row>
    <row r="7" spans="1:9" s="127" customFormat="1" ht="22.5" customHeight="1">
      <c r="A7" s="180" t="s">
        <v>170</v>
      </c>
      <c r="B7" s="186" t="s">
        <v>317</v>
      </c>
      <c r="C7" s="186" t="s">
        <v>175</v>
      </c>
      <c r="D7" s="183">
        <v>5016000</v>
      </c>
      <c r="E7" s="183"/>
      <c r="F7" s="187">
        <v>418000</v>
      </c>
      <c r="G7" s="183"/>
      <c r="H7" s="187">
        <f>418000*3</f>
        <v>1254000</v>
      </c>
      <c r="I7" s="185"/>
    </row>
    <row r="8" spans="1:9" s="127" customFormat="1" ht="22.5" customHeight="1">
      <c r="A8" s="180" t="s">
        <v>170</v>
      </c>
      <c r="B8" s="186" t="s">
        <v>314</v>
      </c>
      <c r="C8" s="186" t="s">
        <v>176</v>
      </c>
      <c r="D8" s="183">
        <v>3480000</v>
      </c>
      <c r="E8" s="183"/>
      <c r="F8" s="187">
        <v>290000</v>
      </c>
      <c r="G8" s="183"/>
      <c r="H8" s="187">
        <f>290000*3</f>
        <v>870000</v>
      </c>
      <c r="I8" s="185"/>
    </row>
    <row r="9" spans="1:9" s="127" customFormat="1" ht="22.5" customHeight="1">
      <c r="A9" s="180" t="s">
        <v>170</v>
      </c>
      <c r="B9" s="186" t="s">
        <v>312</v>
      </c>
      <c r="C9" s="186" t="s">
        <v>177</v>
      </c>
      <c r="D9" s="183">
        <v>1752000</v>
      </c>
      <c r="E9" s="183"/>
      <c r="F9" s="187">
        <v>146000</v>
      </c>
      <c r="G9" s="183"/>
      <c r="H9" s="187">
        <f>146000*3</f>
        <v>438000</v>
      </c>
      <c r="I9" s="185"/>
    </row>
    <row r="10" spans="1:9" s="127" customFormat="1" ht="22.5" customHeight="1">
      <c r="A10" s="180" t="s">
        <v>170</v>
      </c>
      <c r="B10" s="186" t="s">
        <v>315</v>
      </c>
      <c r="C10" s="186" t="s">
        <v>178</v>
      </c>
      <c r="D10" s="183">
        <v>14964000</v>
      </c>
      <c r="E10" s="183"/>
      <c r="F10" s="187">
        <v>1247000</v>
      </c>
      <c r="G10" s="183"/>
      <c r="H10" s="187">
        <f>1247000*3</f>
        <v>3741000</v>
      </c>
      <c r="I10" s="185"/>
    </row>
    <row r="11" spans="1:9" s="127" customFormat="1" ht="22.5" customHeight="1">
      <c r="A11" s="180" t="s">
        <v>170</v>
      </c>
      <c r="B11" s="186" t="s">
        <v>311</v>
      </c>
      <c r="C11" s="186" t="s">
        <v>179</v>
      </c>
      <c r="D11" s="183">
        <v>13572000</v>
      </c>
      <c r="E11" s="183"/>
      <c r="F11" s="187">
        <v>1131000</v>
      </c>
      <c r="G11" s="183"/>
      <c r="H11" s="187">
        <f>1131000*3</f>
        <v>3393000</v>
      </c>
      <c r="I11" s="185"/>
    </row>
    <row r="12" spans="1:9" s="127" customFormat="1" ht="22.5" customHeight="1">
      <c r="A12" s="180" t="s">
        <v>170</v>
      </c>
      <c r="B12" s="186" t="s">
        <v>323</v>
      </c>
      <c r="C12" s="186" t="s">
        <v>180</v>
      </c>
      <c r="D12" s="183">
        <v>6840000</v>
      </c>
      <c r="E12" s="183"/>
      <c r="F12" s="187">
        <v>570000</v>
      </c>
      <c r="G12" s="183"/>
      <c r="H12" s="187">
        <f>570000*3</f>
        <v>1710000</v>
      </c>
      <c r="I12" s="185"/>
    </row>
    <row r="13" spans="1:9" s="127" customFormat="1" ht="22.5" customHeight="1">
      <c r="A13" s="180" t="s">
        <v>170</v>
      </c>
      <c r="B13" s="186" t="s">
        <v>320</v>
      </c>
      <c r="C13" s="186" t="s">
        <v>181</v>
      </c>
      <c r="D13" s="188">
        <v>3960000</v>
      </c>
      <c r="E13" s="183"/>
      <c r="F13" s="187">
        <v>330000</v>
      </c>
      <c r="G13" s="183"/>
      <c r="H13" s="187">
        <f>330000*3</f>
        <v>990000</v>
      </c>
      <c r="I13" s="189"/>
    </row>
    <row r="14" spans="1:9" s="127" customFormat="1" ht="22.5" customHeight="1">
      <c r="A14" s="180" t="s">
        <v>170</v>
      </c>
      <c r="B14" s="186" t="s">
        <v>321</v>
      </c>
      <c r="C14" s="186" t="s">
        <v>182</v>
      </c>
      <c r="D14" s="188">
        <v>3960000</v>
      </c>
      <c r="E14" s="183"/>
      <c r="F14" s="187">
        <v>330000</v>
      </c>
      <c r="G14" s="183"/>
      <c r="H14" s="187">
        <f>330000*3</f>
        <v>990000</v>
      </c>
      <c r="I14" s="189"/>
    </row>
    <row r="15" spans="1:9" s="127" customFormat="1" ht="22.5" customHeight="1">
      <c r="A15" s="180" t="s">
        <v>170</v>
      </c>
      <c r="B15" s="186" t="s">
        <v>324</v>
      </c>
      <c r="C15" s="186" t="s">
        <v>159</v>
      </c>
      <c r="D15" s="190">
        <v>17850000</v>
      </c>
      <c r="E15" s="183"/>
      <c r="F15" s="183"/>
      <c r="G15" s="183"/>
      <c r="H15" s="187">
        <f>1487500*3</f>
        <v>4462500</v>
      </c>
      <c r="I15" s="189"/>
    </row>
    <row r="16" spans="1:9" s="127" customFormat="1" ht="22.5" customHeight="1">
      <c r="A16" s="180" t="s">
        <v>170</v>
      </c>
      <c r="B16" s="186" t="s">
        <v>333</v>
      </c>
      <c r="C16" s="186" t="s">
        <v>193</v>
      </c>
      <c r="D16" s="190">
        <v>7680000</v>
      </c>
      <c r="E16" s="190"/>
      <c r="F16" s="187">
        <v>640000</v>
      </c>
      <c r="G16" s="183"/>
      <c r="H16" s="187">
        <f>640000*3</f>
        <v>1920000</v>
      </c>
      <c r="I16" s="189"/>
    </row>
    <row r="17" spans="1:9" s="127" customFormat="1" ht="22.5" customHeight="1">
      <c r="A17" s="180" t="s">
        <v>23</v>
      </c>
      <c r="B17" s="186" t="s">
        <v>334</v>
      </c>
      <c r="C17" s="186" t="s">
        <v>193</v>
      </c>
      <c r="D17" s="190">
        <v>4356000</v>
      </c>
      <c r="E17" s="190"/>
      <c r="F17" s="187">
        <v>363000</v>
      </c>
      <c r="G17" s="183"/>
      <c r="H17" s="187">
        <f>363000*3</f>
        <v>1089000</v>
      </c>
      <c r="I17" s="189"/>
    </row>
    <row r="18" spans="1:9" s="127" customFormat="1" ht="22.5" customHeight="1">
      <c r="A18" s="180" t="s">
        <v>200</v>
      </c>
      <c r="B18" s="186" t="s">
        <v>330</v>
      </c>
      <c r="C18" s="186" t="s">
        <v>126</v>
      </c>
      <c r="D18" s="190">
        <v>245000</v>
      </c>
      <c r="E18" s="190">
        <v>245000</v>
      </c>
      <c r="F18" s="187"/>
      <c r="G18" s="183"/>
      <c r="H18" s="190">
        <v>245000</v>
      </c>
      <c r="I18" s="189"/>
    </row>
    <row r="19" spans="1:9" s="127" customFormat="1" ht="22.5" customHeight="1">
      <c r="A19" s="180" t="s">
        <v>201</v>
      </c>
      <c r="B19" s="186" t="s">
        <v>326</v>
      </c>
      <c r="C19" s="186" t="s">
        <v>327</v>
      </c>
      <c r="D19" s="190">
        <v>185000</v>
      </c>
      <c r="E19" s="190"/>
      <c r="F19" s="187"/>
      <c r="G19" s="190">
        <v>185000</v>
      </c>
      <c r="H19" s="190">
        <v>185000</v>
      </c>
      <c r="I19" s="189"/>
    </row>
    <row r="20" spans="1:9" s="127" customFormat="1" ht="22.5" customHeight="1">
      <c r="A20" s="180" t="s">
        <v>202</v>
      </c>
      <c r="B20" s="186" t="s">
        <v>328</v>
      </c>
      <c r="C20" s="186" t="s">
        <v>329</v>
      </c>
      <c r="D20" s="190">
        <v>77000</v>
      </c>
      <c r="E20" s="190"/>
      <c r="F20" s="187"/>
      <c r="G20" s="190">
        <v>77000</v>
      </c>
      <c r="H20" s="190">
        <v>77000</v>
      </c>
      <c r="I20" s="189"/>
    </row>
    <row r="21" spans="1:9" s="127" customFormat="1" ht="22.5" customHeight="1">
      <c r="A21" s="180" t="s">
        <v>170</v>
      </c>
      <c r="B21" s="186" t="s">
        <v>325</v>
      </c>
      <c r="C21" s="186" t="s">
        <v>169</v>
      </c>
      <c r="D21" s="190">
        <v>1868740</v>
      </c>
      <c r="E21" s="190">
        <v>1868740</v>
      </c>
      <c r="F21" s="183"/>
      <c r="G21" s="190"/>
      <c r="H21" s="190">
        <v>1868740</v>
      </c>
      <c r="I21" s="189"/>
    </row>
    <row r="22" spans="1:9" s="127" customFormat="1" ht="22.5" customHeight="1">
      <c r="A22" s="180" t="s">
        <v>23</v>
      </c>
      <c r="B22" s="186" t="s">
        <v>322</v>
      </c>
      <c r="C22" s="186" t="s">
        <v>319</v>
      </c>
      <c r="D22" s="190">
        <v>8580000</v>
      </c>
      <c r="E22" s="190"/>
      <c r="F22" s="183">
        <v>1430000</v>
      </c>
      <c r="G22" s="190"/>
      <c r="H22" s="187">
        <f>715000*3</f>
        <v>2145000</v>
      </c>
      <c r="I22" s="189"/>
    </row>
    <row r="23" spans="1:9" s="127" customFormat="1" ht="22.5" customHeight="1">
      <c r="A23" s="180" t="s">
        <v>23</v>
      </c>
      <c r="B23" s="192" t="s">
        <v>331</v>
      </c>
      <c r="C23" s="193" t="s">
        <v>332</v>
      </c>
      <c r="D23" s="194">
        <v>1900000</v>
      </c>
      <c r="E23" s="195"/>
      <c r="F23" s="195"/>
      <c r="G23" s="194">
        <v>1900000</v>
      </c>
      <c r="H23" s="194">
        <v>1900000</v>
      </c>
      <c r="I23" s="191"/>
    </row>
    <row r="24" spans="1:9" s="127" customFormat="1" ht="22.5" customHeight="1">
      <c r="A24" s="180" t="s">
        <v>23</v>
      </c>
      <c r="B24" s="192" t="s">
        <v>335</v>
      </c>
      <c r="C24" s="193" t="s">
        <v>126</v>
      </c>
      <c r="D24" s="194">
        <v>591920</v>
      </c>
      <c r="E24" s="194">
        <v>591920</v>
      </c>
      <c r="F24" s="195"/>
      <c r="G24" s="195"/>
      <c r="H24" s="194">
        <v>591920</v>
      </c>
      <c r="I24" s="191"/>
    </row>
    <row r="25" spans="1:9" s="127" customFormat="1" ht="22.5" customHeight="1">
      <c r="A25" s="180" t="s">
        <v>23</v>
      </c>
      <c r="B25" s="192" t="s">
        <v>336</v>
      </c>
      <c r="C25" s="193" t="s">
        <v>126</v>
      </c>
      <c r="D25" s="194">
        <v>973970</v>
      </c>
      <c r="E25" s="194">
        <v>973970</v>
      </c>
      <c r="F25" s="195"/>
      <c r="G25" s="195"/>
      <c r="H25" s="194">
        <v>973970</v>
      </c>
      <c r="I25" s="191"/>
    </row>
    <row r="26" spans="1:9" s="127" customFormat="1" ht="22.5" customHeight="1">
      <c r="A26" s="180" t="s">
        <v>23</v>
      </c>
      <c r="B26" s="192" t="s">
        <v>337</v>
      </c>
      <c r="C26" s="193" t="s">
        <v>327</v>
      </c>
      <c r="D26" s="194">
        <v>450000</v>
      </c>
      <c r="E26" s="195"/>
      <c r="F26" s="195"/>
      <c r="G26" s="194">
        <v>450000</v>
      </c>
      <c r="H26" s="194">
        <v>450000</v>
      </c>
      <c r="I26" s="191"/>
    </row>
    <row r="27" spans="1:9" s="127" customFormat="1" ht="22.5" customHeight="1">
      <c r="A27" s="180" t="s">
        <v>23</v>
      </c>
      <c r="B27" s="192" t="s">
        <v>338</v>
      </c>
      <c r="C27" s="193" t="s">
        <v>339</v>
      </c>
      <c r="D27" s="194">
        <v>2255000</v>
      </c>
      <c r="E27" s="195"/>
      <c r="F27" s="195"/>
      <c r="G27" s="194">
        <v>2255000</v>
      </c>
      <c r="H27" s="194">
        <v>2255000</v>
      </c>
      <c r="I27" s="191"/>
    </row>
    <row r="28" spans="1:9" s="127" customFormat="1" ht="22.5" customHeight="1">
      <c r="A28" s="180" t="s">
        <v>23</v>
      </c>
      <c r="B28" s="192" t="s">
        <v>340</v>
      </c>
      <c r="C28" s="193" t="s">
        <v>341</v>
      </c>
      <c r="D28" s="194">
        <v>890000</v>
      </c>
      <c r="E28" s="195"/>
      <c r="F28" s="195"/>
      <c r="G28" s="194">
        <v>890000</v>
      </c>
      <c r="H28" s="194">
        <v>890000</v>
      </c>
      <c r="I28" s="191"/>
    </row>
    <row r="29" spans="1:9" s="127" customFormat="1" ht="22.5" customHeight="1">
      <c r="A29" s="180" t="s">
        <v>23</v>
      </c>
      <c r="B29" s="192" t="s">
        <v>342</v>
      </c>
      <c r="C29" s="193" t="s">
        <v>126</v>
      </c>
      <c r="D29" s="194">
        <v>12363630</v>
      </c>
      <c r="E29" s="194">
        <v>12363630</v>
      </c>
      <c r="F29" s="195"/>
      <c r="G29" s="194"/>
      <c r="H29" s="194">
        <v>12363630</v>
      </c>
      <c r="I29" s="191"/>
    </row>
  </sheetData>
  <mergeCells count="1">
    <mergeCell ref="A1:I1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topLeftCell="A28" workbookViewId="0">
      <selection activeCell="I44" sqref="I44"/>
    </sheetView>
  </sheetViews>
  <sheetFormatPr defaultRowHeight="13.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23.77734375" style="8" customWidth="1"/>
  </cols>
  <sheetData>
    <row r="1" spans="1:5" ht="39" customHeight="1">
      <c r="A1" s="199" t="s">
        <v>21</v>
      </c>
      <c r="B1" s="199"/>
      <c r="C1" s="199"/>
      <c r="D1" s="199"/>
      <c r="E1" s="199"/>
    </row>
    <row r="2" spans="1:5" ht="26.25" thickBot="1">
      <c r="A2" s="40" t="s">
        <v>23</v>
      </c>
      <c r="B2" s="40"/>
      <c r="C2" s="1"/>
      <c r="D2" s="1"/>
      <c r="E2" s="41" t="s">
        <v>57</v>
      </c>
    </row>
    <row r="3" spans="1:5" ht="24.75" customHeight="1" thickTop="1">
      <c r="A3" s="203" t="s">
        <v>58</v>
      </c>
      <c r="B3" s="42" t="s">
        <v>59</v>
      </c>
      <c r="C3" s="206" t="s">
        <v>219</v>
      </c>
      <c r="D3" s="207"/>
      <c r="E3" s="208"/>
    </row>
    <row r="4" spans="1:5" ht="24.75" customHeight="1">
      <c r="A4" s="204"/>
      <c r="B4" s="43" t="s">
        <v>60</v>
      </c>
      <c r="C4" s="73">
        <v>4236000</v>
      </c>
      <c r="D4" s="65" t="s">
        <v>61</v>
      </c>
      <c r="E4" s="74">
        <v>4179000</v>
      </c>
    </row>
    <row r="5" spans="1:5" ht="24.75" customHeight="1">
      <c r="A5" s="204"/>
      <c r="B5" s="43" t="s">
        <v>62</v>
      </c>
      <c r="C5" s="66">
        <v>0.98</v>
      </c>
      <c r="D5" s="65" t="s">
        <v>35</v>
      </c>
      <c r="E5" s="74">
        <v>4179000</v>
      </c>
    </row>
    <row r="6" spans="1:5" ht="24.75" customHeight="1">
      <c r="A6" s="204"/>
      <c r="B6" s="43" t="s">
        <v>34</v>
      </c>
      <c r="C6" s="67" t="s">
        <v>221</v>
      </c>
      <c r="D6" s="65" t="s">
        <v>164</v>
      </c>
      <c r="E6" s="75" t="s">
        <v>269</v>
      </c>
    </row>
    <row r="7" spans="1:5" ht="24.75" customHeight="1">
      <c r="A7" s="204"/>
      <c r="B7" s="43" t="s">
        <v>63</v>
      </c>
      <c r="C7" s="68" t="s">
        <v>166</v>
      </c>
      <c r="D7" s="65" t="s">
        <v>64</v>
      </c>
      <c r="E7" s="75" t="s">
        <v>270</v>
      </c>
    </row>
    <row r="8" spans="1:5" ht="24.75" customHeight="1">
      <c r="A8" s="204"/>
      <c r="B8" s="43" t="s">
        <v>65</v>
      </c>
      <c r="C8" s="68" t="s">
        <v>229</v>
      </c>
      <c r="D8" s="65" t="s">
        <v>37</v>
      </c>
      <c r="E8" s="69" t="s">
        <v>220</v>
      </c>
    </row>
    <row r="9" spans="1:5" ht="24.75" customHeight="1" thickBot="1">
      <c r="A9" s="205"/>
      <c r="B9" s="44" t="s">
        <v>66</v>
      </c>
      <c r="C9" s="70" t="s">
        <v>225</v>
      </c>
      <c r="D9" s="71" t="s">
        <v>67</v>
      </c>
      <c r="E9" s="72" t="s">
        <v>222</v>
      </c>
    </row>
    <row r="10" spans="1:5" ht="24.75" customHeight="1" thickTop="1">
      <c r="A10" s="203" t="s">
        <v>165</v>
      </c>
      <c r="B10" s="42" t="s">
        <v>59</v>
      </c>
      <c r="C10" s="206" t="s">
        <v>223</v>
      </c>
      <c r="D10" s="207"/>
      <c r="E10" s="208"/>
    </row>
    <row r="11" spans="1:5" ht="24.75" customHeight="1">
      <c r="A11" s="204"/>
      <c r="B11" s="43" t="s">
        <v>60</v>
      </c>
      <c r="C11" s="73">
        <v>250000</v>
      </c>
      <c r="D11" s="65" t="s">
        <v>61</v>
      </c>
      <c r="E11" s="74">
        <v>245000</v>
      </c>
    </row>
    <row r="12" spans="1:5" ht="24.75" customHeight="1">
      <c r="A12" s="204"/>
      <c r="B12" s="43" t="s">
        <v>62</v>
      </c>
      <c r="C12" s="66">
        <v>0.98</v>
      </c>
      <c r="D12" s="65" t="s">
        <v>35</v>
      </c>
      <c r="E12" s="74">
        <v>245000</v>
      </c>
    </row>
    <row r="13" spans="1:5" ht="24.75" customHeight="1">
      <c r="A13" s="204"/>
      <c r="B13" s="43" t="s">
        <v>34</v>
      </c>
      <c r="C13" s="67" t="s">
        <v>271</v>
      </c>
      <c r="D13" s="65" t="s">
        <v>164</v>
      </c>
      <c r="E13" s="75" t="s">
        <v>272</v>
      </c>
    </row>
    <row r="14" spans="1:5" ht="24.75" customHeight="1">
      <c r="A14" s="204"/>
      <c r="B14" s="43" t="s">
        <v>63</v>
      </c>
      <c r="C14" s="68" t="s">
        <v>166</v>
      </c>
      <c r="D14" s="65" t="s">
        <v>64</v>
      </c>
      <c r="E14" s="75"/>
    </row>
    <row r="15" spans="1:5" ht="24.75" customHeight="1">
      <c r="A15" s="204"/>
      <c r="B15" s="43" t="s">
        <v>65</v>
      </c>
      <c r="C15" s="68" t="s">
        <v>228</v>
      </c>
      <c r="D15" s="65" t="s">
        <v>37</v>
      </c>
      <c r="E15" s="69" t="s">
        <v>227</v>
      </c>
    </row>
    <row r="16" spans="1:5" ht="24.75" customHeight="1" thickBot="1">
      <c r="A16" s="205"/>
      <c r="B16" s="44" t="s">
        <v>66</v>
      </c>
      <c r="C16" s="70" t="s">
        <v>226</v>
      </c>
      <c r="D16" s="71" t="s">
        <v>67</v>
      </c>
      <c r="E16" s="113"/>
    </row>
    <row r="17" spans="1:5" ht="24.75" customHeight="1" thickTop="1">
      <c r="A17" s="203" t="s">
        <v>58</v>
      </c>
      <c r="B17" s="42" t="s">
        <v>59</v>
      </c>
      <c r="C17" s="206" t="s">
        <v>224</v>
      </c>
      <c r="D17" s="207"/>
      <c r="E17" s="208"/>
    </row>
    <row r="18" spans="1:5" ht="24.75" customHeight="1">
      <c r="A18" s="204"/>
      <c r="B18" s="43" t="s">
        <v>60</v>
      </c>
      <c r="C18" s="73">
        <v>978690</v>
      </c>
      <c r="D18" s="65" t="s">
        <v>61</v>
      </c>
      <c r="E18" s="74">
        <v>973970</v>
      </c>
    </row>
    <row r="19" spans="1:5" ht="24.75" customHeight="1">
      <c r="A19" s="204"/>
      <c r="B19" s="43" t="s">
        <v>62</v>
      </c>
      <c r="C19" s="66">
        <v>0.99</v>
      </c>
      <c r="D19" s="65" t="s">
        <v>35</v>
      </c>
      <c r="E19" s="74">
        <v>973970</v>
      </c>
    </row>
    <row r="20" spans="1:5" ht="24.75" customHeight="1">
      <c r="A20" s="204"/>
      <c r="B20" s="43" t="s">
        <v>34</v>
      </c>
      <c r="C20" s="67" t="s">
        <v>273</v>
      </c>
      <c r="D20" s="65" t="s">
        <v>164</v>
      </c>
      <c r="E20" s="75" t="s">
        <v>274</v>
      </c>
    </row>
    <row r="21" spans="1:5" ht="24.75" customHeight="1">
      <c r="A21" s="204"/>
      <c r="B21" s="43" t="s">
        <v>63</v>
      </c>
      <c r="C21" s="68" t="s">
        <v>166</v>
      </c>
      <c r="D21" s="65" t="s">
        <v>64</v>
      </c>
      <c r="E21" s="75" t="s">
        <v>275</v>
      </c>
    </row>
    <row r="22" spans="1:5" ht="24.75" customHeight="1">
      <c r="A22" s="204"/>
      <c r="B22" s="43" t="s">
        <v>65</v>
      </c>
      <c r="C22" s="68" t="s">
        <v>230</v>
      </c>
      <c r="D22" s="65" t="s">
        <v>37</v>
      </c>
      <c r="E22" s="69" t="s">
        <v>227</v>
      </c>
    </row>
    <row r="23" spans="1:5" ht="24.75" customHeight="1" thickBot="1">
      <c r="A23" s="205"/>
      <c r="B23" s="44" t="s">
        <v>66</v>
      </c>
      <c r="C23" s="70" t="s">
        <v>226</v>
      </c>
      <c r="D23" s="71" t="s">
        <v>67</v>
      </c>
      <c r="E23" s="114"/>
    </row>
    <row r="24" spans="1:5" ht="24.75" customHeight="1" thickTop="1">
      <c r="A24" s="203" t="s">
        <v>167</v>
      </c>
      <c r="B24" s="42" t="s">
        <v>59</v>
      </c>
      <c r="C24" s="206" t="s">
        <v>231</v>
      </c>
      <c r="D24" s="207"/>
      <c r="E24" s="208"/>
    </row>
    <row r="25" spans="1:5" ht="24.75" customHeight="1">
      <c r="A25" s="204"/>
      <c r="B25" s="43" t="s">
        <v>60</v>
      </c>
      <c r="C25" s="73">
        <v>594900</v>
      </c>
      <c r="D25" s="65" t="s">
        <v>61</v>
      </c>
      <c r="E25" s="74">
        <v>591920</v>
      </c>
    </row>
    <row r="26" spans="1:5" ht="24.75" customHeight="1">
      <c r="A26" s="204"/>
      <c r="B26" s="43" t="s">
        <v>62</v>
      </c>
      <c r="C26" s="66">
        <v>0.99</v>
      </c>
      <c r="D26" s="65" t="s">
        <v>35</v>
      </c>
      <c r="E26" s="74">
        <v>591920</v>
      </c>
    </row>
    <row r="27" spans="1:5" ht="24.75" customHeight="1">
      <c r="A27" s="204"/>
      <c r="B27" s="43" t="s">
        <v>34</v>
      </c>
      <c r="C27" s="67" t="s">
        <v>273</v>
      </c>
      <c r="D27" s="65" t="s">
        <v>164</v>
      </c>
      <c r="E27" s="75" t="s">
        <v>277</v>
      </c>
    </row>
    <row r="28" spans="1:5" ht="24.75" customHeight="1">
      <c r="A28" s="204"/>
      <c r="B28" s="43" t="s">
        <v>63</v>
      </c>
      <c r="C28" s="68" t="s">
        <v>166</v>
      </c>
      <c r="D28" s="65" t="s">
        <v>64</v>
      </c>
      <c r="E28" s="75" t="s">
        <v>276</v>
      </c>
    </row>
    <row r="29" spans="1:5" ht="24.75" customHeight="1">
      <c r="A29" s="204"/>
      <c r="B29" s="43" t="s">
        <v>65</v>
      </c>
      <c r="C29" s="68" t="s">
        <v>230</v>
      </c>
      <c r="D29" s="65" t="s">
        <v>37</v>
      </c>
      <c r="E29" s="69" t="s">
        <v>227</v>
      </c>
    </row>
    <row r="30" spans="1:5" ht="24.75" customHeight="1" thickBot="1">
      <c r="A30" s="205"/>
      <c r="B30" s="44" t="s">
        <v>66</v>
      </c>
      <c r="C30" s="70" t="s">
        <v>226</v>
      </c>
      <c r="D30" s="71" t="s">
        <v>67</v>
      </c>
      <c r="E30" s="114"/>
    </row>
    <row r="31" spans="1:5" ht="24.75" customHeight="1" thickTop="1">
      <c r="A31" s="203" t="s">
        <v>58</v>
      </c>
      <c r="B31" s="42" t="s">
        <v>59</v>
      </c>
      <c r="C31" s="206" t="s">
        <v>232</v>
      </c>
      <c r="D31" s="207"/>
      <c r="E31" s="208"/>
    </row>
    <row r="32" spans="1:5" ht="24.75" customHeight="1">
      <c r="A32" s="204"/>
      <c r="B32" s="43" t="s">
        <v>60</v>
      </c>
      <c r="C32" s="73">
        <v>2800000</v>
      </c>
      <c r="D32" s="65" t="s">
        <v>61</v>
      </c>
      <c r="E32" s="74">
        <v>2255000</v>
      </c>
    </row>
    <row r="33" spans="1:5" ht="24.75" customHeight="1">
      <c r="A33" s="204"/>
      <c r="B33" s="43" t="s">
        <v>62</v>
      </c>
      <c r="C33" s="66">
        <v>0.8054</v>
      </c>
      <c r="D33" s="65" t="s">
        <v>35</v>
      </c>
      <c r="E33" s="74">
        <v>2255000</v>
      </c>
    </row>
    <row r="34" spans="1:5" ht="24.75" customHeight="1">
      <c r="A34" s="204"/>
      <c r="B34" s="43" t="s">
        <v>34</v>
      </c>
      <c r="C34" s="67" t="s">
        <v>235</v>
      </c>
      <c r="D34" s="65" t="s">
        <v>135</v>
      </c>
      <c r="E34" s="75" t="s">
        <v>236</v>
      </c>
    </row>
    <row r="35" spans="1:5" ht="24.75" customHeight="1">
      <c r="A35" s="204"/>
      <c r="B35" s="43" t="s">
        <v>63</v>
      </c>
      <c r="C35" s="68" t="s">
        <v>166</v>
      </c>
      <c r="D35" s="65" t="s">
        <v>64</v>
      </c>
      <c r="E35" s="75" t="s">
        <v>237</v>
      </c>
    </row>
    <row r="36" spans="1:5" ht="24.75" customHeight="1">
      <c r="A36" s="204"/>
      <c r="B36" s="43" t="s">
        <v>65</v>
      </c>
      <c r="C36" s="68" t="s">
        <v>230</v>
      </c>
      <c r="D36" s="65" t="s">
        <v>37</v>
      </c>
      <c r="E36" s="69" t="s">
        <v>233</v>
      </c>
    </row>
    <row r="37" spans="1:5" ht="24.75" customHeight="1" thickBot="1">
      <c r="A37" s="205"/>
      <c r="B37" s="44" t="s">
        <v>66</v>
      </c>
      <c r="C37" s="70" t="s">
        <v>225</v>
      </c>
      <c r="D37" s="71" t="s">
        <v>67</v>
      </c>
      <c r="E37" s="72" t="s">
        <v>234</v>
      </c>
    </row>
    <row r="38" spans="1:5" ht="24.75" customHeight="1" thickTop="1">
      <c r="A38" s="203" t="s">
        <v>58</v>
      </c>
      <c r="B38" s="42" t="s">
        <v>59</v>
      </c>
      <c r="C38" s="206" t="s">
        <v>238</v>
      </c>
      <c r="D38" s="207"/>
      <c r="E38" s="208"/>
    </row>
    <row r="39" spans="1:5" ht="24.75" customHeight="1">
      <c r="A39" s="204"/>
      <c r="B39" s="43" t="s">
        <v>60</v>
      </c>
      <c r="C39" s="73">
        <v>312387462</v>
      </c>
      <c r="D39" s="65" t="s">
        <v>61</v>
      </c>
      <c r="E39" s="74">
        <v>275844000</v>
      </c>
    </row>
    <row r="40" spans="1:5" ht="24.75" customHeight="1">
      <c r="A40" s="204"/>
      <c r="B40" s="43" t="s">
        <v>62</v>
      </c>
      <c r="C40" s="66">
        <v>0.88300000000000001</v>
      </c>
      <c r="D40" s="65" t="s">
        <v>35</v>
      </c>
      <c r="E40" s="74">
        <v>275844000</v>
      </c>
    </row>
    <row r="41" spans="1:5" ht="24.75" customHeight="1">
      <c r="A41" s="204"/>
      <c r="B41" s="43" t="s">
        <v>34</v>
      </c>
      <c r="C41" s="67" t="s">
        <v>237</v>
      </c>
      <c r="D41" s="65" t="s">
        <v>135</v>
      </c>
      <c r="E41" s="75" t="s">
        <v>241</v>
      </c>
    </row>
    <row r="42" spans="1:5" ht="24.75" customHeight="1">
      <c r="A42" s="204"/>
      <c r="B42" s="43" t="s">
        <v>63</v>
      </c>
      <c r="C42" s="68" t="s">
        <v>70</v>
      </c>
      <c r="D42" s="65" t="s">
        <v>64</v>
      </c>
      <c r="E42" s="75"/>
    </row>
    <row r="43" spans="1:5" ht="24.75" customHeight="1">
      <c r="A43" s="204"/>
      <c r="B43" s="43" t="s">
        <v>65</v>
      </c>
      <c r="C43" s="68" t="s">
        <v>229</v>
      </c>
      <c r="D43" s="65" t="s">
        <v>37</v>
      </c>
      <c r="E43" s="69" t="s">
        <v>239</v>
      </c>
    </row>
    <row r="44" spans="1:5" ht="24.75" customHeight="1" thickBot="1">
      <c r="A44" s="205"/>
      <c r="B44" s="44" t="s">
        <v>66</v>
      </c>
      <c r="C44" s="70" t="s">
        <v>203</v>
      </c>
      <c r="D44" s="71" t="s">
        <v>67</v>
      </c>
      <c r="E44" s="72" t="s">
        <v>240</v>
      </c>
    </row>
    <row r="45" spans="1:5" ht="24.75" customHeight="1" thickTop="1">
      <c r="A45" s="203" t="s">
        <v>58</v>
      </c>
      <c r="B45" s="42" t="s">
        <v>59</v>
      </c>
      <c r="C45" s="206" t="s">
        <v>242</v>
      </c>
      <c r="D45" s="207"/>
      <c r="E45" s="208"/>
    </row>
    <row r="46" spans="1:5" ht="24.75" customHeight="1">
      <c r="A46" s="204"/>
      <c r="B46" s="43" t="s">
        <v>60</v>
      </c>
      <c r="C46" s="73">
        <v>2026100</v>
      </c>
      <c r="D46" s="65" t="s">
        <v>61</v>
      </c>
      <c r="E46" s="74">
        <v>2010800</v>
      </c>
    </row>
    <row r="47" spans="1:5" ht="24.75" customHeight="1">
      <c r="A47" s="204"/>
      <c r="B47" s="43" t="s">
        <v>62</v>
      </c>
      <c r="C47" s="66">
        <v>0.99</v>
      </c>
      <c r="D47" s="65" t="s">
        <v>35</v>
      </c>
      <c r="E47" s="74">
        <v>2010800</v>
      </c>
    </row>
    <row r="48" spans="1:5" ht="24.75" customHeight="1">
      <c r="A48" s="204"/>
      <c r="B48" s="43" t="s">
        <v>34</v>
      </c>
      <c r="C48" s="67" t="s">
        <v>278</v>
      </c>
      <c r="D48" s="65" t="s">
        <v>135</v>
      </c>
      <c r="E48" s="75" t="s">
        <v>279</v>
      </c>
    </row>
    <row r="49" spans="1:5" ht="24.75" customHeight="1">
      <c r="A49" s="204"/>
      <c r="B49" s="43" t="s">
        <v>63</v>
      </c>
      <c r="C49" s="68" t="s">
        <v>166</v>
      </c>
      <c r="D49" s="65" t="s">
        <v>64</v>
      </c>
      <c r="E49" s="75" t="s">
        <v>280</v>
      </c>
    </row>
    <row r="50" spans="1:5" ht="24.75" customHeight="1">
      <c r="A50" s="204"/>
      <c r="B50" s="43" t="s">
        <v>65</v>
      </c>
      <c r="C50" s="68" t="s">
        <v>230</v>
      </c>
      <c r="D50" s="65" t="s">
        <v>37</v>
      </c>
      <c r="E50" s="69" t="s">
        <v>227</v>
      </c>
    </row>
    <row r="51" spans="1:5" ht="24.75" customHeight="1" thickBot="1">
      <c r="A51" s="205"/>
      <c r="B51" s="44" t="s">
        <v>66</v>
      </c>
      <c r="C51" s="70" t="s">
        <v>226</v>
      </c>
      <c r="D51" s="71" t="s">
        <v>67</v>
      </c>
      <c r="E51" s="114"/>
    </row>
    <row r="52" spans="1:5" ht="24.75" customHeight="1" thickTop="1">
      <c r="A52" s="203" t="s">
        <v>58</v>
      </c>
      <c r="B52" s="42" t="s">
        <v>59</v>
      </c>
      <c r="C52" s="206" t="s">
        <v>243</v>
      </c>
      <c r="D52" s="207"/>
      <c r="E52" s="208"/>
    </row>
    <row r="53" spans="1:5" ht="24.75" customHeight="1">
      <c r="A53" s="204"/>
      <c r="B53" s="43" t="s">
        <v>60</v>
      </c>
      <c r="C53" s="73">
        <v>10360000</v>
      </c>
      <c r="D53" s="65" t="s">
        <v>61</v>
      </c>
      <c r="E53" s="74">
        <v>10352830</v>
      </c>
    </row>
    <row r="54" spans="1:5" ht="24.75" customHeight="1">
      <c r="A54" s="204"/>
      <c r="B54" s="43" t="s">
        <v>62</v>
      </c>
      <c r="C54" s="66">
        <v>0.99</v>
      </c>
      <c r="D54" s="65" t="s">
        <v>35</v>
      </c>
      <c r="E54" s="74">
        <v>10352830</v>
      </c>
    </row>
    <row r="55" spans="1:5" ht="24.75" customHeight="1">
      <c r="A55" s="204"/>
      <c r="B55" s="43" t="s">
        <v>34</v>
      </c>
      <c r="C55" s="67" t="s">
        <v>281</v>
      </c>
      <c r="D55" s="65" t="s">
        <v>135</v>
      </c>
      <c r="E55" s="75" t="s">
        <v>279</v>
      </c>
    </row>
    <row r="56" spans="1:5" ht="24.75" customHeight="1">
      <c r="A56" s="204"/>
      <c r="B56" s="43" t="s">
        <v>63</v>
      </c>
      <c r="C56" s="68" t="s">
        <v>166</v>
      </c>
      <c r="D56" s="65" t="s">
        <v>64</v>
      </c>
      <c r="E56" s="75" t="s">
        <v>282</v>
      </c>
    </row>
    <row r="57" spans="1:5" ht="24.75" customHeight="1">
      <c r="A57" s="204"/>
      <c r="B57" s="43" t="s">
        <v>65</v>
      </c>
      <c r="C57" s="68" t="s">
        <v>230</v>
      </c>
      <c r="D57" s="65" t="s">
        <v>37</v>
      </c>
      <c r="E57" s="69" t="s">
        <v>227</v>
      </c>
    </row>
    <row r="58" spans="1:5" ht="24.75" customHeight="1" thickBot="1">
      <c r="A58" s="205"/>
      <c r="B58" s="44" t="s">
        <v>66</v>
      </c>
      <c r="C58" s="70" t="s">
        <v>226</v>
      </c>
      <c r="D58" s="71" t="s">
        <v>67</v>
      </c>
      <c r="E58" s="114"/>
    </row>
    <row r="59" spans="1:5" ht="14.25" thickTop="1"/>
  </sheetData>
  <mergeCells count="17">
    <mergeCell ref="A17:A23"/>
    <mergeCell ref="C17:E17"/>
    <mergeCell ref="A24:A30"/>
    <mergeCell ref="C24:E24"/>
    <mergeCell ref="A31:A37"/>
    <mergeCell ref="C31:E31"/>
    <mergeCell ref="A1:E1"/>
    <mergeCell ref="A3:A9"/>
    <mergeCell ref="C3:E3"/>
    <mergeCell ref="A10:A16"/>
    <mergeCell ref="C10:E10"/>
    <mergeCell ref="A52:A58"/>
    <mergeCell ref="C52:E52"/>
    <mergeCell ref="A45:A51"/>
    <mergeCell ref="C45:E45"/>
    <mergeCell ref="A38:A44"/>
    <mergeCell ref="C38:E38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zoomScale="85" zoomScaleNormal="85" workbookViewId="0">
      <selection activeCell="J66" sqref="J66"/>
    </sheetView>
  </sheetViews>
  <sheetFormatPr defaultRowHeight="13.5"/>
  <cols>
    <col min="1" max="1" width="17.109375" style="8" customWidth="1"/>
    <col min="2" max="2" width="20.44140625" style="24" customWidth="1"/>
    <col min="3" max="3" width="18.33203125" style="24" customWidth="1"/>
    <col min="4" max="4" width="15.5546875" style="24" customWidth="1"/>
    <col min="5" max="6" width="15.5546875" style="8" customWidth="1"/>
  </cols>
  <sheetData>
    <row r="1" spans="1:6" ht="49.5" customHeight="1">
      <c r="A1" s="199" t="s">
        <v>22</v>
      </c>
      <c r="B1" s="199"/>
      <c r="C1" s="199"/>
      <c r="D1" s="199"/>
      <c r="E1" s="199"/>
      <c r="F1" s="199"/>
    </row>
    <row r="2" spans="1:6" ht="26.25" thickBot="1">
      <c r="A2" s="9" t="s">
        <v>32</v>
      </c>
      <c r="B2" s="22"/>
      <c r="C2" s="23"/>
      <c r="D2" s="23"/>
      <c r="E2" s="1"/>
      <c r="F2" s="36" t="s">
        <v>56</v>
      </c>
    </row>
    <row r="3" spans="1:6" ht="28.5" customHeight="1" thickTop="1">
      <c r="A3" s="29" t="s">
        <v>33</v>
      </c>
      <c r="B3" s="220" t="s">
        <v>283</v>
      </c>
      <c r="C3" s="220"/>
      <c r="D3" s="220"/>
      <c r="E3" s="220"/>
      <c r="F3" s="221"/>
    </row>
    <row r="4" spans="1:6" ht="28.5" customHeight="1">
      <c r="A4" s="211" t="s">
        <v>41</v>
      </c>
      <c r="B4" s="213" t="s">
        <v>34</v>
      </c>
      <c r="C4" s="222" t="s">
        <v>146</v>
      </c>
      <c r="D4" s="32" t="s">
        <v>42</v>
      </c>
      <c r="E4" s="32" t="s">
        <v>35</v>
      </c>
      <c r="F4" s="35" t="s">
        <v>46</v>
      </c>
    </row>
    <row r="5" spans="1:6" ht="28.5" customHeight="1">
      <c r="A5" s="211"/>
      <c r="B5" s="213"/>
      <c r="C5" s="223"/>
      <c r="D5" s="33" t="s">
        <v>43</v>
      </c>
      <c r="E5" s="33" t="s">
        <v>36</v>
      </c>
      <c r="F5" s="34" t="s">
        <v>44</v>
      </c>
    </row>
    <row r="6" spans="1:6" ht="28.5" customHeight="1">
      <c r="A6" s="211"/>
      <c r="B6" s="224" t="s">
        <v>284</v>
      </c>
      <c r="C6" s="225" t="s">
        <v>285</v>
      </c>
      <c r="D6" s="234">
        <v>4236000</v>
      </c>
      <c r="E6" s="234">
        <v>4179000</v>
      </c>
      <c r="F6" s="236">
        <v>0.98</v>
      </c>
    </row>
    <row r="7" spans="1:6" ht="28.5" customHeight="1">
      <c r="A7" s="211"/>
      <c r="B7" s="224"/>
      <c r="C7" s="226"/>
      <c r="D7" s="235"/>
      <c r="E7" s="235"/>
      <c r="F7" s="237"/>
    </row>
    <row r="8" spans="1:6" ht="28.5" customHeight="1">
      <c r="A8" s="211" t="s">
        <v>37</v>
      </c>
      <c r="B8" s="100" t="s">
        <v>38</v>
      </c>
      <c r="C8" s="100" t="s">
        <v>49</v>
      </c>
      <c r="D8" s="213" t="s">
        <v>39</v>
      </c>
      <c r="E8" s="213"/>
      <c r="F8" s="214"/>
    </row>
    <row r="9" spans="1:6" ht="28.5" customHeight="1">
      <c r="A9" s="212"/>
      <c r="B9" s="101" t="s">
        <v>286</v>
      </c>
      <c r="C9" s="101" t="s">
        <v>287</v>
      </c>
      <c r="D9" s="231" t="s">
        <v>288</v>
      </c>
      <c r="E9" s="232"/>
      <c r="F9" s="233"/>
    </row>
    <row r="10" spans="1:6" ht="28.5" customHeight="1">
      <c r="A10" s="30" t="s">
        <v>47</v>
      </c>
      <c r="B10" s="217" t="s">
        <v>204</v>
      </c>
      <c r="C10" s="217"/>
      <c r="D10" s="218"/>
      <c r="E10" s="218"/>
      <c r="F10" s="219"/>
    </row>
    <row r="11" spans="1:6" ht="28.5" customHeight="1">
      <c r="A11" s="30" t="s">
        <v>45</v>
      </c>
      <c r="B11" s="218" t="s">
        <v>289</v>
      </c>
      <c r="C11" s="218"/>
      <c r="D11" s="218"/>
      <c r="E11" s="218"/>
      <c r="F11" s="219"/>
    </row>
    <row r="12" spans="1:6" ht="28.5" customHeight="1" thickBot="1">
      <c r="A12" s="31" t="s">
        <v>40</v>
      </c>
      <c r="B12" s="209"/>
      <c r="C12" s="209"/>
      <c r="D12" s="209"/>
      <c r="E12" s="209"/>
      <c r="F12" s="210"/>
    </row>
    <row r="13" spans="1:6" ht="28.5" customHeight="1" thickTop="1">
      <c r="A13" s="29" t="s">
        <v>33</v>
      </c>
      <c r="B13" s="220" t="s">
        <v>290</v>
      </c>
      <c r="C13" s="220"/>
      <c r="D13" s="220"/>
      <c r="E13" s="220"/>
      <c r="F13" s="221"/>
    </row>
    <row r="14" spans="1:6" ht="28.5" customHeight="1">
      <c r="A14" s="211" t="s">
        <v>41</v>
      </c>
      <c r="B14" s="213" t="s">
        <v>34</v>
      </c>
      <c r="C14" s="222" t="s">
        <v>146</v>
      </c>
      <c r="D14" s="32" t="s">
        <v>42</v>
      </c>
      <c r="E14" s="32" t="s">
        <v>35</v>
      </c>
      <c r="F14" s="35" t="s">
        <v>46</v>
      </c>
    </row>
    <row r="15" spans="1:6" ht="28.5" customHeight="1">
      <c r="A15" s="211"/>
      <c r="B15" s="213"/>
      <c r="C15" s="223"/>
      <c r="D15" s="33" t="s">
        <v>43</v>
      </c>
      <c r="E15" s="33" t="s">
        <v>36</v>
      </c>
      <c r="F15" s="34" t="s">
        <v>44</v>
      </c>
    </row>
    <row r="16" spans="1:6" ht="28.5" customHeight="1">
      <c r="A16" s="211"/>
      <c r="B16" s="224" t="s">
        <v>271</v>
      </c>
      <c r="C16" s="225" t="s">
        <v>291</v>
      </c>
      <c r="D16" s="227">
        <v>250000</v>
      </c>
      <c r="E16" s="227">
        <v>245000</v>
      </c>
      <c r="F16" s="228">
        <f>E16/D16</f>
        <v>0.98</v>
      </c>
    </row>
    <row r="17" spans="1:6" ht="28.5" customHeight="1">
      <c r="A17" s="211"/>
      <c r="B17" s="224"/>
      <c r="C17" s="226"/>
      <c r="D17" s="227"/>
      <c r="E17" s="227"/>
      <c r="F17" s="228"/>
    </row>
    <row r="18" spans="1:6" ht="28.5" customHeight="1">
      <c r="A18" s="211" t="s">
        <v>37</v>
      </c>
      <c r="B18" s="32" t="s">
        <v>38</v>
      </c>
      <c r="C18" s="32" t="s">
        <v>49</v>
      </c>
      <c r="D18" s="213" t="s">
        <v>39</v>
      </c>
      <c r="E18" s="213"/>
      <c r="F18" s="214"/>
    </row>
    <row r="19" spans="1:6" ht="28.5" customHeight="1">
      <c r="A19" s="211"/>
      <c r="B19" s="26" t="s">
        <v>292</v>
      </c>
      <c r="C19" s="26"/>
      <c r="D19" s="215" t="s">
        <v>127</v>
      </c>
      <c r="E19" s="215"/>
      <c r="F19" s="216"/>
    </row>
    <row r="20" spans="1:6" ht="28.5" customHeight="1">
      <c r="A20" s="30" t="s">
        <v>47</v>
      </c>
      <c r="B20" s="217" t="s">
        <v>205</v>
      </c>
      <c r="C20" s="217"/>
      <c r="D20" s="218"/>
      <c r="E20" s="218"/>
      <c r="F20" s="219"/>
    </row>
    <row r="21" spans="1:6" ht="28.5" customHeight="1">
      <c r="A21" s="30" t="s">
        <v>45</v>
      </c>
      <c r="B21" s="218" t="s">
        <v>48</v>
      </c>
      <c r="C21" s="218"/>
      <c r="D21" s="218"/>
      <c r="E21" s="218"/>
      <c r="F21" s="219"/>
    </row>
    <row r="22" spans="1:6" ht="28.5" customHeight="1" thickBot="1">
      <c r="A22" s="31" t="s">
        <v>40</v>
      </c>
      <c r="B22" s="209"/>
      <c r="C22" s="209"/>
      <c r="D22" s="209"/>
      <c r="E22" s="209"/>
      <c r="F22" s="210"/>
    </row>
    <row r="23" spans="1:6" ht="28.5" customHeight="1" thickTop="1">
      <c r="A23" s="29" t="s">
        <v>33</v>
      </c>
      <c r="B23" s="220" t="s">
        <v>293</v>
      </c>
      <c r="C23" s="220"/>
      <c r="D23" s="220"/>
      <c r="E23" s="220"/>
      <c r="F23" s="221"/>
    </row>
    <row r="24" spans="1:6" ht="28.5" customHeight="1">
      <c r="A24" s="211" t="s">
        <v>41</v>
      </c>
      <c r="B24" s="213" t="s">
        <v>34</v>
      </c>
      <c r="C24" s="222" t="s">
        <v>147</v>
      </c>
      <c r="D24" s="32" t="s">
        <v>42</v>
      </c>
      <c r="E24" s="32" t="s">
        <v>35</v>
      </c>
      <c r="F24" s="35" t="s">
        <v>46</v>
      </c>
    </row>
    <row r="25" spans="1:6" ht="28.5" customHeight="1">
      <c r="A25" s="211"/>
      <c r="B25" s="213"/>
      <c r="C25" s="223"/>
      <c r="D25" s="33" t="s">
        <v>43</v>
      </c>
      <c r="E25" s="33" t="s">
        <v>36</v>
      </c>
      <c r="F25" s="34" t="s">
        <v>44</v>
      </c>
    </row>
    <row r="26" spans="1:6" ht="28.5" customHeight="1">
      <c r="A26" s="211"/>
      <c r="B26" s="224" t="s">
        <v>294</v>
      </c>
      <c r="C26" s="225" t="s">
        <v>295</v>
      </c>
      <c r="D26" s="227">
        <v>978690</v>
      </c>
      <c r="E26" s="227">
        <v>973970</v>
      </c>
      <c r="F26" s="228">
        <f>E26/D26</f>
        <v>0.99517722670099829</v>
      </c>
    </row>
    <row r="27" spans="1:6" ht="28.5" customHeight="1">
      <c r="A27" s="211"/>
      <c r="B27" s="224"/>
      <c r="C27" s="226"/>
      <c r="D27" s="227"/>
      <c r="E27" s="227"/>
      <c r="F27" s="228"/>
    </row>
    <row r="28" spans="1:6" ht="28.5" customHeight="1">
      <c r="A28" s="211" t="s">
        <v>37</v>
      </c>
      <c r="B28" s="100" t="s">
        <v>38</v>
      </c>
      <c r="C28" s="100" t="s">
        <v>49</v>
      </c>
      <c r="D28" s="213" t="s">
        <v>39</v>
      </c>
      <c r="E28" s="213"/>
      <c r="F28" s="214"/>
    </row>
    <row r="29" spans="1:6" ht="28.5" customHeight="1">
      <c r="A29" s="212"/>
      <c r="B29" s="26" t="s">
        <v>292</v>
      </c>
      <c r="C29" s="26"/>
      <c r="D29" s="215" t="s">
        <v>127</v>
      </c>
      <c r="E29" s="215"/>
      <c r="F29" s="216"/>
    </row>
    <row r="30" spans="1:6" ht="28.5" customHeight="1">
      <c r="A30" s="30" t="s">
        <v>47</v>
      </c>
      <c r="B30" s="217" t="s">
        <v>205</v>
      </c>
      <c r="C30" s="217"/>
      <c r="D30" s="218"/>
      <c r="E30" s="218"/>
      <c r="F30" s="219"/>
    </row>
    <row r="31" spans="1:6" ht="28.5" customHeight="1">
      <c r="A31" s="30" t="s">
        <v>45</v>
      </c>
      <c r="B31" s="218" t="s">
        <v>48</v>
      </c>
      <c r="C31" s="218"/>
      <c r="D31" s="218"/>
      <c r="E31" s="218"/>
      <c r="F31" s="219"/>
    </row>
    <row r="32" spans="1:6" ht="28.5" customHeight="1" thickBot="1">
      <c r="A32" s="31" t="s">
        <v>40</v>
      </c>
      <c r="B32" s="209"/>
      <c r="C32" s="209"/>
      <c r="D32" s="209"/>
      <c r="E32" s="209"/>
      <c r="F32" s="210"/>
    </row>
    <row r="33" spans="1:6" ht="28.5" customHeight="1" thickTop="1">
      <c r="A33" s="29" t="s">
        <v>33</v>
      </c>
      <c r="B33" s="220" t="s">
        <v>296</v>
      </c>
      <c r="C33" s="220"/>
      <c r="D33" s="220"/>
      <c r="E33" s="220"/>
      <c r="F33" s="221"/>
    </row>
    <row r="34" spans="1:6" ht="28.5" customHeight="1">
      <c r="A34" s="211" t="s">
        <v>41</v>
      </c>
      <c r="B34" s="213" t="s">
        <v>34</v>
      </c>
      <c r="C34" s="222" t="s">
        <v>146</v>
      </c>
      <c r="D34" s="81" t="s">
        <v>42</v>
      </c>
      <c r="E34" s="81" t="s">
        <v>35</v>
      </c>
      <c r="F34" s="82" t="s">
        <v>46</v>
      </c>
    </row>
    <row r="35" spans="1:6" ht="28.5" customHeight="1">
      <c r="A35" s="211"/>
      <c r="B35" s="213"/>
      <c r="C35" s="223"/>
      <c r="D35" s="33" t="s">
        <v>43</v>
      </c>
      <c r="E35" s="33" t="s">
        <v>36</v>
      </c>
      <c r="F35" s="34" t="s">
        <v>44</v>
      </c>
    </row>
    <row r="36" spans="1:6" ht="28.5" customHeight="1">
      <c r="A36" s="211"/>
      <c r="B36" s="224" t="s">
        <v>273</v>
      </c>
      <c r="C36" s="225" t="s">
        <v>297</v>
      </c>
      <c r="D36" s="227">
        <v>594900</v>
      </c>
      <c r="E36" s="227">
        <v>591920</v>
      </c>
      <c r="F36" s="228">
        <f>E36/D36</f>
        <v>0.99499075474869725</v>
      </c>
    </row>
    <row r="37" spans="1:6" ht="28.5" customHeight="1">
      <c r="A37" s="211"/>
      <c r="B37" s="224"/>
      <c r="C37" s="226"/>
      <c r="D37" s="227"/>
      <c r="E37" s="227"/>
      <c r="F37" s="228"/>
    </row>
    <row r="38" spans="1:6" ht="28.5" customHeight="1">
      <c r="A38" s="211" t="s">
        <v>37</v>
      </c>
      <c r="B38" s="100" t="s">
        <v>38</v>
      </c>
      <c r="C38" s="100" t="s">
        <v>49</v>
      </c>
      <c r="D38" s="213" t="s">
        <v>39</v>
      </c>
      <c r="E38" s="213"/>
      <c r="F38" s="214"/>
    </row>
    <row r="39" spans="1:6" ht="28.5" customHeight="1">
      <c r="A39" s="212"/>
      <c r="B39" s="133" t="s">
        <v>126</v>
      </c>
      <c r="C39" s="133"/>
      <c r="D39" s="215" t="s">
        <v>127</v>
      </c>
      <c r="E39" s="215"/>
      <c r="F39" s="216"/>
    </row>
    <row r="40" spans="1:6" ht="28.5" customHeight="1">
      <c r="A40" s="80" t="s">
        <v>47</v>
      </c>
      <c r="B40" s="217" t="s">
        <v>205</v>
      </c>
      <c r="C40" s="217"/>
      <c r="D40" s="218"/>
      <c r="E40" s="218"/>
      <c r="F40" s="219"/>
    </row>
    <row r="41" spans="1:6" ht="28.5" customHeight="1">
      <c r="A41" s="80" t="s">
        <v>45</v>
      </c>
      <c r="B41" s="218" t="s">
        <v>206</v>
      </c>
      <c r="C41" s="218"/>
      <c r="D41" s="218"/>
      <c r="E41" s="218"/>
      <c r="F41" s="219"/>
    </row>
    <row r="42" spans="1:6" ht="28.5" customHeight="1" thickBot="1">
      <c r="A42" s="31" t="s">
        <v>40</v>
      </c>
      <c r="B42" s="209"/>
      <c r="C42" s="209"/>
      <c r="D42" s="209"/>
      <c r="E42" s="209"/>
      <c r="F42" s="210"/>
    </row>
    <row r="43" spans="1:6" ht="28.5" customHeight="1" thickTop="1">
      <c r="A43" s="29" t="s">
        <v>33</v>
      </c>
      <c r="B43" s="220" t="s">
        <v>298</v>
      </c>
      <c r="C43" s="220"/>
      <c r="D43" s="220"/>
      <c r="E43" s="220"/>
      <c r="F43" s="221"/>
    </row>
    <row r="44" spans="1:6" ht="28.5" customHeight="1">
      <c r="A44" s="211" t="s">
        <v>41</v>
      </c>
      <c r="B44" s="213" t="s">
        <v>34</v>
      </c>
      <c r="C44" s="222" t="s">
        <v>146</v>
      </c>
      <c r="D44" s="81" t="s">
        <v>42</v>
      </c>
      <c r="E44" s="81" t="s">
        <v>35</v>
      </c>
      <c r="F44" s="82" t="s">
        <v>46</v>
      </c>
    </row>
    <row r="45" spans="1:6" ht="28.5" customHeight="1">
      <c r="A45" s="211"/>
      <c r="B45" s="213"/>
      <c r="C45" s="223"/>
      <c r="D45" s="33" t="s">
        <v>43</v>
      </c>
      <c r="E45" s="33" t="s">
        <v>36</v>
      </c>
      <c r="F45" s="34" t="s">
        <v>44</v>
      </c>
    </row>
    <row r="46" spans="1:6" ht="28.5" customHeight="1">
      <c r="A46" s="211"/>
      <c r="B46" s="224" t="s">
        <v>299</v>
      </c>
      <c r="C46" s="225" t="s">
        <v>300</v>
      </c>
      <c r="D46" s="227">
        <v>2800000</v>
      </c>
      <c r="E46" s="227">
        <v>2255000</v>
      </c>
      <c r="F46" s="228">
        <f>E46/D46</f>
        <v>0.80535714285714288</v>
      </c>
    </row>
    <row r="47" spans="1:6" ht="28.5" customHeight="1">
      <c r="A47" s="211"/>
      <c r="B47" s="224"/>
      <c r="C47" s="226"/>
      <c r="D47" s="227"/>
      <c r="E47" s="227"/>
      <c r="F47" s="228"/>
    </row>
    <row r="48" spans="1:6" ht="28.5" customHeight="1">
      <c r="A48" s="211" t="s">
        <v>37</v>
      </c>
      <c r="B48" s="100" t="s">
        <v>38</v>
      </c>
      <c r="C48" s="100" t="s">
        <v>49</v>
      </c>
      <c r="D48" s="213" t="s">
        <v>39</v>
      </c>
      <c r="E48" s="213"/>
      <c r="F48" s="214"/>
    </row>
    <row r="49" spans="1:6" ht="28.5" customHeight="1">
      <c r="A49" s="212"/>
      <c r="B49" s="101" t="s">
        <v>233</v>
      </c>
      <c r="C49" s="101" t="s">
        <v>301</v>
      </c>
      <c r="D49" s="229" t="s">
        <v>302</v>
      </c>
      <c r="E49" s="229"/>
      <c r="F49" s="230"/>
    </row>
    <row r="50" spans="1:6" ht="28.5" customHeight="1">
      <c r="A50" s="80" t="s">
        <v>47</v>
      </c>
      <c r="B50" s="218" t="s">
        <v>204</v>
      </c>
      <c r="C50" s="218"/>
      <c r="D50" s="218"/>
      <c r="E50" s="218"/>
      <c r="F50" s="219"/>
    </row>
    <row r="51" spans="1:6" ht="28.5" customHeight="1">
      <c r="A51" s="80" t="s">
        <v>45</v>
      </c>
      <c r="B51" s="218" t="s">
        <v>48</v>
      </c>
      <c r="C51" s="218"/>
      <c r="D51" s="218"/>
      <c r="E51" s="218"/>
      <c r="F51" s="219"/>
    </row>
    <row r="52" spans="1:6" ht="28.5" customHeight="1" thickBot="1">
      <c r="A52" s="31" t="s">
        <v>40</v>
      </c>
      <c r="B52" s="209"/>
      <c r="C52" s="209"/>
      <c r="D52" s="209"/>
      <c r="E52" s="209"/>
      <c r="F52" s="210"/>
    </row>
    <row r="53" spans="1:6" ht="28.5" customHeight="1" thickTop="1">
      <c r="A53" s="29" t="s">
        <v>33</v>
      </c>
      <c r="B53" s="220" t="s">
        <v>303</v>
      </c>
      <c r="C53" s="220"/>
      <c r="D53" s="220"/>
      <c r="E53" s="220"/>
      <c r="F53" s="221"/>
    </row>
    <row r="54" spans="1:6" ht="28.5" customHeight="1">
      <c r="A54" s="211" t="s">
        <v>41</v>
      </c>
      <c r="B54" s="213" t="s">
        <v>34</v>
      </c>
      <c r="C54" s="222" t="s">
        <v>146</v>
      </c>
      <c r="D54" s="123" t="s">
        <v>42</v>
      </c>
      <c r="E54" s="123" t="s">
        <v>35</v>
      </c>
      <c r="F54" s="124" t="s">
        <v>46</v>
      </c>
    </row>
    <row r="55" spans="1:6" ht="28.5" customHeight="1">
      <c r="A55" s="211"/>
      <c r="B55" s="213"/>
      <c r="C55" s="223"/>
      <c r="D55" s="33" t="s">
        <v>43</v>
      </c>
      <c r="E55" s="33" t="s">
        <v>36</v>
      </c>
      <c r="F55" s="34" t="s">
        <v>44</v>
      </c>
    </row>
    <row r="56" spans="1:6" ht="28.5" customHeight="1">
      <c r="A56" s="211"/>
      <c r="B56" s="224" t="s">
        <v>278</v>
      </c>
      <c r="C56" s="225" t="s">
        <v>304</v>
      </c>
      <c r="D56" s="227">
        <v>2026100</v>
      </c>
      <c r="E56" s="227">
        <v>2010800</v>
      </c>
      <c r="F56" s="228">
        <f>E56/D56</f>
        <v>0.99244854646858494</v>
      </c>
    </row>
    <row r="57" spans="1:6" ht="28.5" customHeight="1">
      <c r="A57" s="211"/>
      <c r="B57" s="224"/>
      <c r="C57" s="226"/>
      <c r="D57" s="227"/>
      <c r="E57" s="227"/>
      <c r="F57" s="228"/>
    </row>
    <row r="58" spans="1:6" ht="28.5" customHeight="1">
      <c r="A58" s="211" t="s">
        <v>37</v>
      </c>
      <c r="B58" s="125" t="s">
        <v>38</v>
      </c>
      <c r="C58" s="125" t="s">
        <v>49</v>
      </c>
      <c r="D58" s="213" t="s">
        <v>39</v>
      </c>
      <c r="E58" s="213"/>
      <c r="F58" s="214"/>
    </row>
    <row r="59" spans="1:6" ht="28.5" customHeight="1">
      <c r="A59" s="212"/>
      <c r="B59" s="133" t="s">
        <v>126</v>
      </c>
      <c r="C59" s="133"/>
      <c r="D59" s="215" t="s">
        <v>127</v>
      </c>
      <c r="E59" s="215"/>
      <c r="F59" s="216"/>
    </row>
    <row r="60" spans="1:6" ht="28.5" customHeight="1">
      <c r="A60" s="122" t="s">
        <v>47</v>
      </c>
      <c r="B60" s="217" t="s">
        <v>205</v>
      </c>
      <c r="C60" s="217"/>
      <c r="D60" s="218"/>
      <c r="E60" s="218"/>
      <c r="F60" s="219"/>
    </row>
    <row r="61" spans="1:6" ht="28.5" customHeight="1">
      <c r="A61" s="122" t="s">
        <v>45</v>
      </c>
      <c r="B61" s="218" t="s">
        <v>48</v>
      </c>
      <c r="C61" s="218"/>
      <c r="D61" s="218"/>
      <c r="E61" s="218"/>
      <c r="F61" s="219"/>
    </row>
    <row r="62" spans="1:6" ht="28.5" customHeight="1" thickBot="1">
      <c r="A62" s="31" t="s">
        <v>40</v>
      </c>
      <c r="B62" s="209"/>
      <c r="C62" s="209"/>
      <c r="D62" s="209"/>
      <c r="E62" s="209"/>
      <c r="F62" s="210"/>
    </row>
    <row r="63" spans="1:6" ht="28.5" customHeight="1" thickTop="1">
      <c r="A63" s="29" t="s">
        <v>33</v>
      </c>
      <c r="B63" s="220" t="s">
        <v>243</v>
      </c>
      <c r="C63" s="220"/>
      <c r="D63" s="220"/>
      <c r="E63" s="220"/>
      <c r="F63" s="221"/>
    </row>
    <row r="64" spans="1:6" ht="28.5" customHeight="1">
      <c r="A64" s="211" t="s">
        <v>41</v>
      </c>
      <c r="B64" s="213" t="s">
        <v>34</v>
      </c>
      <c r="C64" s="222" t="s">
        <v>135</v>
      </c>
      <c r="D64" s="173" t="s">
        <v>42</v>
      </c>
      <c r="E64" s="173" t="s">
        <v>35</v>
      </c>
      <c r="F64" s="174" t="s">
        <v>46</v>
      </c>
    </row>
    <row r="65" spans="1:6" ht="28.5" customHeight="1">
      <c r="A65" s="211"/>
      <c r="B65" s="213"/>
      <c r="C65" s="223"/>
      <c r="D65" s="33" t="s">
        <v>43</v>
      </c>
      <c r="E65" s="33" t="s">
        <v>36</v>
      </c>
      <c r="F65" s="34" t="s">
        <v>44</v>
      </c>
    </row>
    <row r="66" spans="1:6" ht="28.5" customHeight="1">
      <c r="A66" s="211"/>
      <c r="B66" s="224" t="s">
        <v>278</v>
      </c>
      <c r="C66" s="225" t="s">
        <v>304</v>
      </c>
      <c r="D66" s="227">
        <v>10360000</v>
      </c>
      <c r="E66" s="227">
        <v>10352830</v>
      </c>
      <c r="F66" s="228">
        <f>E66/D66</f>
        <v>0.99930791505791505</v>
      </c>
    </row>
    <row r="67" spans="1:6" ht="28.5" customHeight="1">
      <c r="A67" s="211"/>
      <c r="B67" s="224"/>
      <c r="C67" s="226"/>
      <c r="D67" s="227"/>
      <c r="E67" s="227"/>
      <c r="F67" s="228"/>
    </row>
    <row r="68" spans="1:6" ht="28.5" customHeight="1">
      <c r="A68" s="211" t="s">
        <v>37</v>
      </c>
      <c r="B68" s="175" t="s">
        <v>38</v>
      </c>
      <c r="C68" s="175" t="s">
        <v>49</v>
      </c>
      <c r="D68" s="213" t="s">
        <v>39</v>
      </c>
      <c r="E68" s="213"/>
      <c r="F68" s="214"/>
    </row>
    <row r="69" spans="1:6" ht="28.5" customHeight="1">
      <c r="A69" s="212"/>
      <c r="B69" s="133" t="s">
        <v>126</v>
      </c>
      <c r="C69" s="133"/>
      <c r="D69" s="215" t="s">
        <v>127</v>
      </c>
      <c r="E69" s="215"/>
      <c r="F69" s="216"/>
    </row>
    <row r="70" spans="1:6" ht="28.5" customHeight="1">
      <c r="A70" s="172" t="s">
        <v>47</v>
      </c>
      <c r="B70" s="217" t="s">
        <v>205</v>
      </c>
      <c r="C70" s="217"/>
      <c r="D70" s="218"/>
      <c r="E70" s="218"/>
      <c r="F70" s="219"/>
    </row>
    <row r="71" spans="1:6" ht="28.5" customHeight="1">
      <c r="A71" s="172" t="s">
        <v>45</v>
      </c>
      <c r="B71" s="218" t="s">
        <v>48</v>
      </c>
      <c r="C71" s="218"/>
      <c r="D71" s="218"/>
      <c r="E71" s="218"/>
      <c r="F71" s="219"/>
    </row>
    <row r="72" spans="1:6" ht="28.5" customHeight="1" thickBot="1">
      <c r="A72" s="31" t="s">
        <v>40</v>
      </c>
      <c r="B72" s="209"/>
      <c r="C72" s="209"/>
      <c r="D72" s="209"/>
      <c r="E72" s="209"/>
      <c r="F72" s="210"/>
    </row>
    <row r="73" spans="1:6" ht="14.25" thickTop="1"/>
  </sheetData>
  <mergeCells count="106"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11:F11"/>
    <mergeCell ref="B12:F12"/>
    <mergeCell ref="B13:F13"/>
    <mergeCell ref="A14:A17"/>
    <mergeCell ref="B14:B15"/>
    <mergeCell ref="B16:B17"/>
    <mergeCell ref="D16:D17"/>
    <mergeCell ref="E16:E17"/>
    <mergeCell ref="F16:F17"/>
    <mergeCell ref="C14:C15"/>
    <mergeCell ref="C16:C17"/>
    <mergeCell ref="B31:F31"/>
    <mergeCell ref="B32:F32"/>
    <mergeCell ref="A28:A29"/>
    <mergeCell ref="D28:F28"/>
    <mergeCell ref="D29:F29"/>
    <mergeCell ref="B30:F30"/>
    <mergeCell ref="A18:A19"/>
    <mergeCell ref="D18:F18"/>
    <mergeCell ref="D19:F19"/>
    <mergeCell ref="B20:F20"/>
    <mergeCell ref="B21:F21"/>
    <mergeCell ref="B22:F22"/>
    <mergeCell ref="B23:F23"/>
    <mergeCell ref="A24:A27"/>
    <mergeCell ref="B24:B25"/>
    <mergeCell ref="B26:B27"/>
    <mergeCell ref="D26:D27"/>
    <mergeCell ref="E26:E27"/>
    <mergeCell ref="F26:F27"/>
    <mergeCell ref="C24:C25"/>
    <mergeCell ref="C26:C27"/>
    <mergeCell ref="A48:A49"/>
    <mergeCell ref="D48:F48"/>
    <mergeCell ref="D49:F49"/>
    <mergeCell ref="B50:F50"/>
    <mergeCell ref="B51:F51"/>
    <mergeCell ref="B33:F33"/>
    <mergeCell ref="A34:A37"/>
    <mergeCell ref="B34:B35"/>
    <mergeCell ref="B36:B37"/>
    <mergeCell ref="D36:D37"/>
    <mergeCell ref="E36:E37"/>
    <mergeCell ref="F36:F37"/>
    <mergeCell ref="C34:C35"/>
    <mergeCell ref="C36:C3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B46:B47"/>
    <mergeCell ref="D46:D47"/>
    <mergeCell ref="E46:E47"/>
    <mergeCell ref="F46:F47"/>
    <mergeCell ref="C44:C45"/>
    <mergeCell ref="C46:C47"/>
    <mergeCell ref="B62:F62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72:F72"/>
    <mergeCell ref="A68:A69"/>
    <mergeCell ref="D68:F68"/>
    <mergeCell ref="D69:F69"/>
    <mergeCell ref="B70:F70"/>
    <mergeCell ref="B71:F71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2016-11-03T01:28:32Z</cp:lastPrinted>
  <dcterms:created xsi:type="dcterms:W3CDTF">2014-01-20T06:24:27Z</dcterms:created>
  <dcterms:modified xsi:type="dcterms:W3CDTF">2018-05-08T23:46:40Z</dcterms:modified>
</cp:coreProperties>
</file>