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56" i="9" l="1"/>
  <c r="H16" i="6" l="1"/>
  <c r="H17" i="6"/>
  <c r="H15" i="6"/>
  <c r="H14" i="6"/>
  <c r="H13" i="6"/>
  <c r="H12" i="6"/>
  <c r="H11" i="6"/>
  <c r="H10" i="6"/>
  <c r="H9" i="6"/>
  <c r="H8" i="6"/>
  <c r="H7" i="6"/>
  <c r="H6" i="6"/>
  <c r="H5" i="6"/>
  <c r="H4" i="6"/>
  <c r="F46" i="9" l="1"/>
  <c r="F36" i="9"/>
  <c r="F26" i="9" l="1"/>
  <c r="F1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<sst xmlns="http://schemas.openxmlformats.org/spreadsheetml/2006/main" count="752" uniqueCount="399">
  <si>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</si>
  <si>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</si>
  <si>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</si>
  <si>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</si>
  <si>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</si>
  <si>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</si>
  <si>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</si>
  <si>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</si>
  <si>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</si>
  <si>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</si>
  <si>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</si>
  <si>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</si>
  <si>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</si>
  <si>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</si>
  <si>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</si>
  <si>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</si>
  <si>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</si>
  <si>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</si>
  <si>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</si>
  <si>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</si>
  <si>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</si>
  <si>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</si>
  <si>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</si>
  <si>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</si>
  <si>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</si>
  <si>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</si>
  <si>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</si>
  <si>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</si>
  <si>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</si>
  <si>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</si>
  <si>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</si>
  <si>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</si>
  <si>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</si>
  <si>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</si>
  <si>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</si>
  <si>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</si>
  <si>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</si>
  <si>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</si>
  <si>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</si>
  <si>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</si>
  <si>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</si>
  <si>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</si>
  <si>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</si>
  <si>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</si>
  <si>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</si>
  <si>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</si>
  <si>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</si>
  <si>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</si>
  <si>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</si>
  <si>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</si>
  <si>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</si>
  <si>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</si>
  <si>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</si>
  <si>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</si>
  <si>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</si>
  <si>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</si>
  <si>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</si>
  <si>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</si>
  <si>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</si>
  <si>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</si>
  <si>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</si>
  <si>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</si>
  <si>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</si>
  <si>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</si>
  <si>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</si>
  <si>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</si>
  <si>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</si>
  <si>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</si>
  <si>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</si>
  <si>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</si>
  <si>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제한경쟁</t>
    <phoneticPr fontId="3" type="noConversion"/>
  </si>
  <si>
    <t>전세버스운송사업</t>
    <phoneticPr fontId="3" type="noConversion"/>
  </si>
  <si>
    <t>경기도</t>
    <phoneticPr fontId="3" type="noConversion"/>
  </si>
  <si>
    <t>준공일
(기성준공일)</t>
    <phoneticPr fontId="3" type="noConversion"/>
  </si>
  <si>
    <t>회계정보팀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</si>
  <si>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</si>
  <si>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</si>
  <si>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</si>
  <si>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</si>
  <si>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</si>
  <si>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</si>
  <si>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</si>
  <si>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</si>
  <si>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</si>
  <si>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</si>
  <si>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</si>
  <si>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</si>
  <si>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2018.12.31.</t>
    <phoneticPr fontId="3" type="noConversion"/>
  </si>
  <si>
    <t>2017.12.27.</t>
    <phoneticPr fontId="3" type="noConversion"/>
  </si>
  <si>
    <t>2018.12.31.</t>
    <phoneticPr fontId="3" type="noConversion"/>
  </si>
  <si>
    <t>2018.01.01.</t>
    <phoneticPr fontId="3" type="noConversion"/>
  </si>
  <si>
    <t>부</t>
    <phoneticPr fontId="3" type="noConversion"/>
  </si>
  <si>
    <t>-</t>
    <phoneticPr fontId="3" type="noConversion"/>
  </si>
  <si>
    <t>이하</t>
    <phoneticPr fontId="3" type="noConversion"/>
  </si>
  <si>
    <t>빈칸</t>
    <phoneticPr fontId="3" type="noConversion"/>
  </si>
  <si>
    <t>회계정보팀</t>
    <phoneticPr fontId="3" type="noConversion"/>
  </si>
  <si>
    <t>2018년 정수기 임차계약(2차)</t>
    <phoneticPr fontId="3" type="noConversion"/>
  </si>
  <si>
    <t>㈜교원</t>
    <phoneticPr fontId="3" type="noConversion"/>
  </si>
  <si>
    <t>2018년 2월 보건관리자 위탁관리</t>
    <phoneticPr fontId="3" type="noConversion"/>
  </si>
  <si>
    <t>(사)대한산업안전보건협회
경기산업보건센터</t>
    <phoneticPr fontId="3" type="noConversion"/>
  </si>
  <si>
    <t>2017.12.20.</t>
    <phoneticPr fontId="3" type="noConversion"/>
  </si>
  <si>
    <t>2018년 ERP 유지관리</t>
    <phoneticPr fontId="3" type="noConversion"/>
  </si>
  <si>
    <t>㈜더존비즈온</t>
    <phoneticPr fontId="3" type="noConversion"/>
  </si>
  <si>
    <t>2017.12.26.</t>
    <phoneticPr fontId="3" type="noConversion"/>
  </si>
  <si>
    <t>2018.01.01.</t>
    <phoneticPr fontId="3" type="noConversion"/>
  </si>
  <si>
    <t>2018.12.31.</t>
    <phoneticPr fontId="3" type="noConversion"/>
  </si>
  <si>
    <t>2018년 2월 운영실적통합DB 유지관리 비용</t>
    <phoneticPr fontId="3" type="noConversion"/>
  </si>
  <si>
    <t>다원</t>
    <phoneticPr fontId="3" type="noConversion"/>
  </si>
  <si>
    <t>2017.12.07.</t>
    <phoneticPr fontId="3" type="noConversion"/>
  </si>
  <si>
    <t>2018년 2월 산업안전 관리대행</t>
    <phoneticPr fontId="3" type="noConversion"/>
  </si>
  <si>
    <t>대한산업안전협회 성남지회</t>
    <phoneticPr fontId="3" type="noConversion"/>
  </si>
  <si>
    <t>2017.12.27.</t>
    <phoneticPr fontId="3" type="noConversion"/>
  </si>
  <si>
    <t>2018년 2월 내부정보유출방지시스템
유지관리 비용</t>
    <phoneticPr fontId="3" type="noConversion"/>
  </si>
  <si>
    <t>워터월시스템㈜</t>
    <phoneticPr fontId="3" type="noConversion"/>
  </si>
  <si>
    <t>2017.12.13.</t>
    <phoneticPr fontId="3" type="noConversion"/>
  </si>
  <si>
    <t>2018.12.31.</t>
    <phoneticPr fontId="3" type="noConversion"/>
  </si>
  <si>
    <t>2018년 2월 복합기 임대</t>
    <phoneticPr fontId="3" type="noConversion"/>
  </si>
  <si>
    <t>신도종합서비스</t>
    <phoneticPr fontId="3" type="noConversion"/>
  </si>
  <si>
    <t>2017.12.27.</t>
    <phoneticPr fontId="3" type="noConversion"/>
  </si>
  <si>
    <t>2018년 2월 전자문서시스템(그룹웨어)
유지보수</t>
    <phoneticPr fontId="3" type="noConversion"/>
  </si>
  <si>
    <t>㈜월드소프트</t>
    <phoneticPr fontId="3" type="noConversion"/>
  </si>
  <si>
    <t>2017.12.12.</t>
    <phoneticPr fontId="3" type="noConversion"/>
  </si>
  <si>
    <t>2018.01.01.</t>
    <phoneticPr fontId="3" type="noConversion"/>
  </si>
  <si>
    <t>2018년 2월 웹필터 유지관리</t>
    <phoneticPr fontId="3" type="noConversion"/>
  </si>
  <si>
    <t>㈜지란지교소프트</t>
    <phoneticPr fontId="3" type="noConversion"/>
  </si>
  <si>
    <t>2017.12.20.</t>
    <phoneticPr fontId="3" type="noConversion"/>
  </si>
  <si>
    <t>2018년 2월 홈페이지 유지관리</t>
    <phoneticPr fontId="3" type="noConversion"/>
  </si>
  <si>
    <t>㈜미디어코어시스템즈</t>
    <phoneticPr fontId="3" type="noConversion"/>
  </si>
  <si>
    <t>2017.12.21.</t>
    <phoneticPr fontId="3" type="noConversion"/>
  </si>
  <si>
    <t>서울지방조달청</t>
    <phoneticPr fontId="3" type="noConversion"/>
  </si>
  <si>
    <t>서울특별시 서초구 반포대로 217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</si>
  <si>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</si>
  <si>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</si>
  <si>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</si>
  <si>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</si>
  <si>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</si>
  <si>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</si>
  <si>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</si>
  <si>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</si>
  <si>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</si>
  <si>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</si>
  <si>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</si>
  <si>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</si>
  <si>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</si>
  <si>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</si>
  <si>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</si>
  <si>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</si>
  <si>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</si>
  <si>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</si>
  <si>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</si>
  <si>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</si>
  <si>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</si>
  <si>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</si>
  <si>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</si>
  <si>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</si>
  <si>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</si>
  <si>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</si>
  <si>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</si>
  <si>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-</t>
    <phoneticPr fontId="3" type="noConversion"/>
  </si>
  <si>
    <t>해당사항없음</t>
    <phoneticPr fontId="3" type="noConversion"/>
  </si>
  <si>
    <t>-</t>
    <phoneticPr fontId="3" type="noConversion"/>
  </si>
  <si>
    <t>수의총액</t>
    <phoneticPr fontId="3" type="noConversion"/>
  </si>
  <si>
    <t>김마리</t>
    <phoneticPr fontId="3" type="noConversion"/>
  </si>
  <si>
    <t>031-729-9054</t>
    <phoneticPr fontId="3" type="noConversion"/>
  </si>
  <si>
    <t>2018년 네이버 블로그 운영</t>
    <phoneticPr fontId="3" type="noConversion"/>
  </si>
  <si>
    <t>회색달빛</t>
  </si>
  <si>
    <t>회색달빛</t>
    <phoneticPr fontId="3" type="noConversion"/>
  </si>
  <si>
    <t>2017.12.29.</t>
    <phoneticPr fontId="3" type="noConversion"/>
  </si>
  <si>
    <t>2018.01.01.</t>
    <phoneticPr fontId="3" type="noConversion"/>
  </si>
  <si>
    <t>2018.12.31.</t>
    <phoneticPr fontId="3" type="noConversion"/>
  </si>
  <si>
    <t>계약기간</t>
  </si>
  <si>
    <t>계약현황</t>
    <phoneticPr fontId="3" type="noConversion"/>
  </si>
  <si>
    <t>수의1인 견적</t>
    <phoneticPr fontId="3" type="noConversion"/>
  </si>
  <si>
    <t>계약현황</t>
    <phoneticPr fontId="3" type="noConversion"/>
  </si>
  <si>
    <t>수의계약</t>
    <phoneticPr fontId="3" type="noConversion"/>
  </si>
  <si>
    <t>서울지방조달청</t>
  </si>
  <si>
    <t>사무국</t>
    <phoneticPr fontId="3" type="noConversion"/>
  </si>
  <si>
    <t>㈜교원</t>
    <phoneticPr fontId="3" type="noConversion"/>
  </si>
  <si>
    <t>-</t>
    <phoneticPr fontId="3" type="noConversion"/>
  </si>
  <si>
    <t>신도종합서비스</t>
  </si>
  <si>
    <t>워터월시스템즈(주)</t>
  </si>
  <si>
    <t>(주)월드소프트</t>
  </si>
  <si>
    <t>다원</t>
  </si>
  <si>
    <t>주식회사 지란지교소프트</t>
  </si>
  <si>
    <t>(사)대한산업안전협회 성남지회</t>
  </si>
  <si>
    <t>(사)대한산업보건협회경기산업보건센터</t>
  </si>
  <si>
    <t>(주)미디어코어시스템즈</t>
  </si>
  <si>
    <t>노무법인서현</t>
  </si>
  <si>
    <t>노무법인로고스</t>
  </si>
  <si>
    <t>노무법인 로고스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</si>
  <si>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</si>
  <si>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</si>
  <si>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</si>
  <si>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2018년 법무자문 서비스 연간계약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</si>
  <si>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</si>
  <si>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</si>
  <si>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</si>
  <si>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법무법인서현</t>
    <phoneticPr fontId="3" type="noConversion"/>
  </si>
  <si>
    <t>2018년 노무 법무자문 서비스 연간계약</t>
    <phoneticPr fontId="3" type="noConversion"/>
  </si>
  <si>
    <t>㈜삼성통운</t>
    <phoneticPr fontId="3" type="noConversion"/>
  </si>
  <si>
    <t>2018년 성남형교육 체험활동 차량운영 용역</t>
    <phoneticPr fontId="3" type="noConversion"/>
  </si>
  <si>
    <t>2018.04.03.</t>
    <phoneticPr fontId="3" type="noConversion"/>
  </si>
  <si>
    <t>2018.04.11.</t>
    <phoneticPr fontId="3" type="noConversion"/>
  </si>
  <si>
    <t>단가</t>
    <phoneticPr fontId="3" type="noConversion"/>
  </si>
  <si>
    <t>성남형교육지원단 성남형교육
체험활동 차량운영 용역</t>
    <phoneticPr fontId="3" type="noConversion"/>
  </si>
  <si>
    <t>2018.03.07.</t>
    <phoneticPr fontId="3" type="noConversion"/>
  </si>
  <si>
    <t>8개업체</t>
    <phoneticPr fontId="3" type="noConversion"/>
  </si>
  <si>
    <t>유찰
(적격심사 
부적격)</t>
    <phoneticPr fontId="3" type="noConversion"/>
  </si>
  <si>
    <t>-</t>
    <phoneticPr fontId="3" type="noConversion"/>
  </si>
  <si>
    <t>-</t>
    <phoneticPr fontId="3" type="noConversion"/>
  </si>
  <si>
    <t>2018년 맞춤형복지제도 운영위탁</t>
    <phoneticPr fontId="3" type="noConversion"/>
  </si>
  <si>
    <t>에스케이엠엔서비스㈜</t>
    <phoneticPr fontId="3" type="noConversion"/>
  </si>
  <si>
    <t>2018.01.09.</t>
    <phoneticPr fontId="3" type="noConversion"/>
  </si>
  <si>
    <t>2018.02.01.</t>
    <phoneticPr fontId="3" type="noConversion"/>
  </si>
  <si>
    <t>2018.02.28.</t>
    <phoneticPr fontId="3" type="noConversion"/>
  </si>
  <si>
    <t>2018.12.31.</t>
    <phoneticPr fontId="3" type="noConversion"/>
  </si>
  <si>
    <t>2018년 2월분 정수기 렌탈료</t>
    <phoneticPr fontId="3" type="noConversion"/>
  </si>
  <si>
    <t>2018년 2월 복합기 임대비용</t>
    <phoneticPr fontId="3" type="noConversion"/>
  </si>
  <si>
    <t>2018. 2월 DLP(내부정보유출관리시스템) 유지관리비용</t>
    <phoneticPr fontId="3" type="noConversion"/>
  </si>
  <si>
    <t>2018.2월 전자문서시스템(그룹웨어) 유지관리비용</t>
    <phoneticPr fontId="3" type="noConversion"/>
  </si>
  <si>
    <t>2018.2월 통합실적운영 DB 유지관리비용</t>
    <phoneticPr fontId="3" type="noConversion"/>
  </si>
  <si>
    <t>2018.2월 웹필터 유지관리비용</t>
    <phoneticPr fontId="3" type="noConversion"/>
  </si>
  <si>
    <t>2018.2월 산업안전관리자 대행 수수료</t>
    <phoneticPr fontId="3" type="noConversion"/>
  </si>
  <si>
    <t>2018.2월 보건관리 대행비 수수료</t>
    <phoneticPr fontId="3" type="noConversion"/>
  </si>
  <si>
    <t>2018.2월 홈페이지 유지관리비용</t>
    <phoneticPr fontId="3" type="noConversion"/>
  </si>
  <si>
    <t>2018년 2월 법무 자문료</t>
    <phoneticPr fontId="3" type="noConversion"/>
  </si>
  <si>
    <t>2018년 2월 노무 자문료</t>
    <phoneticPr fontId="3" type="noConversion"/>
  </si>
  <si>
    <t>2월 블로그 운영비</t>
    <phoneticPr fontId="3" type="noConversion"/>
  </si>
  <si>
    <t>2018년 MS GAS 구입</t>
    <phoneticPr fontId="3" type="noConversion"/>
  </si>
  <si>
    <t>사무국</t>
    <phoneticPr fontId="3" type="noConversion"/>
  </si>
  <si>
    <t>2017. 경영평가 보고서 제작</t>
    <phoneticPr fontId="3" type="noConversion"/>
  </si>
  <si>
    <t>조아트</t>
    <phoneticPr fontId="3" type="noConversion"/>
  </si>
  <si>
    <t>사무국</t>
    <phoneticPr fontId="3" type="noConversion"/>
  </si>
  <si>
    <t>제2대 성남시청소년행복의회 활동보고서 제작</t>
    <phoneticPr fontId="3" type="noConversion"/>
  </si>
  <si>
    <t>온디자인</t>
    <phoneticPr fontId="3" type="noConversion"/>
  </si>
  <si>
    <t>사무국</t>
    <phoneticPr fontId="3" type="noConversion"/>
  </si>
  <si>
    <t>2018년 제2회 추가경정 예산서 제작</t>
    <phoneticPr fontId="3" type="noConversion"/>
  </si>
  <si>
    <t>성남인쇄소</t>
    <phoneticPr fontId="3" type="noConversion"/>
  </si>
  <si>
    <t>2018. 2월분 전용차량 임차비(대)</t>
    <phoneticPr fontId="3" type="noConversion"/>
  </si>
  <si>
    <t>2018. 2월분 전용차량 임차비(업)</t>
    <phoneticPr fontId="3" type="noConversion"/>
  </si>
  <si>
    <t>2018.03.31.</t>
    <phoneticPr fontId="3" type="noConversion"/>
  </si>
  <si>
    <t>2018.04.02.</t>
    <phoneticPr fontId="3" type="noConversion"/>
  </si>
  <si>
    <t>조아트</t>
    <phoneticPr fontId="3" type="noConversion"/>
  </si>
  <si>
    <t>2018.03.14.</t>
    <phoneticPr fontId="3" type="noConversion"/>
  </si>
  <si>
    <t>2018.03.14.</t>
    <phoneticPr fontId="3" type="noConversion"/>
  </si>
  <si>
    <t>2018.03.20.</t>
    <phoneticPr fontId="3" type="noConversion"/>
  </si>
  <si>
    <t>2018.03.20.</t>
    <phoneticPr fontId="3" type="noConversion"/>
  </si>
  <si>
    <t>2018.03.23.</t>
    <phoneticPr fontId="3" type="noConversion"/>
  </si>
  <si>
    <t>2018.03.26.</t>
    <phoneticPr fontId="3" type="noConversion"/>
  </si>
  <si>
    <t>대기용의자 조달구입</t>
    <phoneticPr fontId="3" type="noConversion"/>
  </si>
  <si>
    <t>㈜거성산업</t>
    <phoneticPr fontId="3" type="noConversion"/>
  </si>
  <si>
    <t>2018.02.27.</t>
    <phoneticPr fontId="3" type="noConversion"/>
  </si>
  <si>
    <t>2018.03.29.</t>
    <phoneticPr fontId="3" type="noConversion"/>
  </si>
  <si>
    <t>2018.03.02.</t>
    <phoneticPr fontId="3" type="noConversion"/>
  </si>
  <si>
    <t>빔프로젝트 조달구입</t>
    <phoneticPr fontId="3" type="noConversion"/>
  </si>
  <si>
    <t>주식회사 트리엠</t>
    <phoneticPr fontId="3" type="noConversion"/>
  </si>
  <si>
    <t>2018.02.23.</t>
    <phoneticPr fontId="3" type="noConversion"/>
  </si>
  <si>
    <t>2018.03.10.</t>
    <phoneticPr fontId="3" type="noConversion"/>
  </si>
  <si>
    <t>2018.03.07.</t>
    <phoneticPr fontId="3" type="noConversion"/>
  </si>
  <si>
    <t>고정스크린 조달구입</t>
    <phoneticPr fontId="3" type="noConversion"/>
  </si>
  <si>
    <t>한결하이테크</t>
    <phoneticPr fontId="3" type="noConversion"/>
  </si>
  <si>
    <t>2018.03.15.</t>
    <phoneticPr fontId="3" type="noConversion"/>
  </si>
  <si>
    <t>주식회사 에스비씨케이</t>
    <phoneticPr fontId="3" type="noConversion"/>
  </si>
  <si>
    <t>2018.03.30.</t>
    <phoneticPr fontId="3" type="noConversion"/>
  </si>
  <si>
    <t>2018.03.13.</t>
    <phoneticPr fontId="3" type="noConversion"/>
  </si>
  <si>
    <t>수정청소년수련관 방과후아카데미 위탁급식</t>
    <phoneticPr fontId="3" type="noConversion"/>
  </si>
  <si>
    <t>2018.03.08.</t>
    <phoneticPr fontId="3" type="noConversion"/>
  </si>
  <si>
    <t>2018.03.12~12.31.</t>
    <phoneticPr fontId="3" type="noConversion"/>
  </si>
  <si>
    <t>븟반</t>
    <phoneticPr fontId="3" type="noConversion"/>
  </si>
  <si>
    <t>수정구 희망로509번길 20</t>
    <phoneticPr fontId="3" type="noConversion"/>
  </si>
  <si>
    <t>지방계약법 시행령 제26조1항</t>
    <phoneticPr fontId="3" type="noConversion"/>
  </si>
  <si>
    <t>성남형교육 생존수영교실 차량운영 용역</t>
    <phoneticPr fontId="3" type="noConversion"/>
  </si>
  <si>
    <t>330,000,000(단가250,000)</t>
    <phoneticPr fontId="3" type="noConversion"/>
  </si>
  <si>
    <t>288,948,000(단가218,900)</t>
    <phoneticPr fontId="3" type="noConversion"/>
  </si>
  <si>
    <t>입찰</t>
    <phoneticPr fontId="3" type="noConversion"/>
  </si>
  <si>
    <t>단가</t>
    <phoneticPr fontId="3" type="noConversion"/>
  </si>
  <si>
    <t>주식회사 활기찬중부관광</t>
    <phoneticPr fontId="3" type="noConversion"/>
  </si>
  <si>
    <t>성남시 분당구 성남대로916번길 11</t>
    <phoneticPr fontId="3" type="noConversion"/>
  </si>
  <si>
    <t>2018.12.07.</t>
    <phoneticPr fontId="3" type="noConversion"/>
  </si>
  <si>
    <t>2018.03.12.~12.07.</t>
    <phoneticPr fontId="3" type="noConversion"/>
  </si>
  <si>
    <t>2017년 경영평가 보고서 제작</t>
    <phoneticPr fontId="3" type="noConversion"/>
  </si>
  <si>
    <t>2018.03.14.</t>
    <phoneticPr fontId="3" type="noConversion"/>
  </si>
  <si>
    <t>2018.03.14.~03.20.</t>
    <phoneticPr fontId="3" type="noConversion"/>
  </si>
  <si>
    <t>2018.03.20.</t>
    <phoneticPr fontId="3" type="noConversion"/>
  </si>
  <si>
    <t>조아트</t>
    <phoneticPr fontId="33" type="noConversion"/>
  </si>
  <si>
    <t>지방계약법 시행령 제16조</t>
    <phoneticPr fontId="3" type="noConversion"/>
  </si>
  <si>
    <t>지방계약법 시행령 제25조1항제5호</t>
    <phoneticPr fontId="3" type="noConversion"/>
  </si>
  <si>
    <t>성남시 수정구 수정로251번길 7</t>
    <phoneticPr fontId="33" type="noConversion"/>
  </si>
  <si>
    <t>2018년 제2회 추가경정 예산서 제작</t>
    <phoneticPr fontId="3" type="noConversion"/>
  </si>
  <si>
    <t>2018.03.23.</t>
    <phoneticPr fontId="3" type="noConversion"/>
  </si>
  <si>
    <t>2018.03.23.~03.26.</t>
    <phoneticPr fontId="3" type="noConversion"/>
  </si>
  <si>
    <t>2018.03.26.</t>
    <phoneticPr fontId="3" type="noConversion"/>
  </si>
  <si>
    <t>성남인쇄</t>
    <phoneticPr fontId="33" type="noConversion"/>
  </si>
  <si>
    <t>중원구 시민로77번길 1</t>
    <phoneticPr fontId="33" type="noConversion"/>
  </si>
  <si>
    <t>2018년 보안 프로그램 구입</t>
    <phoneticPr fontId="3" type="noConversion"/>
  </si>
  <si>
    <t>조달구매</t>
    <phoneticPr fontId="3" type="noConversion"/>
  </si>
  <si>
    <t>조달</t>
    <phoneticPr fontId="3" type="noConversion"/>
  </si>
  <si>
    <t>수의(총액)</t>
    <phoneticPr fontId="3" type="noConversion"/>
  </si>
  <si>
    <t>수의(총액)</t>
    <phoneticPr fontId="3" type="noConversion"/>
  </si>
  <si>
    <t>수의(단가)</t>
    <phoneticPr fontId="3" type="noConversion"/>
  </si>
  <si>
    <t>지방계약법 시행령 제80조</t>
    <phoneticPr fontId="3" type="noConversion"/>
  </si>
  <si>
    <t>2018.03.29.</t>
    <phoneticPr fontId="3" type="noConversion"/>
  </si>
  <si>
    <t>2018.04.01.~2019.03.31.</t>
    <phoneticPr fontId="3" type="noConversion"/>
  </si>
  <si>
    <t>2019.03.31.</t>
    <phoneticPr fontId="3" type="noConversion"/>
  </si>
  <si>
    <t>성남시청소냔재단 홍보물(리플릿) 제작</t>
    <phoneticPr fontId="3" type="noConversion"/>
  </si>
  <si>
    <t>2018.03.29.</t>
    <phoneticPr fontId="3" type="noConversion"/>
  </si>
  <si>
    <t>2018.03.29.~04.13.</t>
    <phoneticPr fontId="3" type="noConversion"/>
  </si>
  <si>
    <t>2018.04.13.</t>
    <phoneticPr fontId="3" type="noConversion"/>
  </si>
  <si>
    <t>필그래픽스</t>
    <phoneticPr fontId="3" type="noConversion"/>
  </si>
  <si>
    <t>성남시 분당구 매화로38번길 15</t>
    <phoneticPr fontId="3" type="noConversion"/>
  </si>
  <si>
    <t>수정청소년수련관 방과후아카데미 위탁급식</t>
    <phoneticPr fontId="3" type="noConversion"/>
  </si>
  <si>
    <t>2018.03.08.</t>
    <phoneticPr fontId="3" type="noConversion"/>
  </si>
  <si>
    <t>2018.03.12.~
12.31.</t>
    <phoneticPr fontId="3" type="noConversion"/>
  </si>
  <si>
    <t>횽진영</t>
    <phoneticPr fontId="3" type="noConversion"/>
  </si>
  <si>
    <t>경기도 성남시 수정구 희망로509번길 20</t>
    <phoneticPr fontId="3" type="noConversion"/>
  </si>
  <si>
    <t>재공고입찰을 할 때 입찰이 성립하지 아니하거나 낙찰자가 없는 경우(제26조1항)</t>
    <phoneticPr fontId="3" type="noConversion"/>
  </si>
  <si>
    <t>성남시청소년재단 수정청소년수련관</t>
    <phoneticPr fontId="3" type="noConversion"/>
  </si>
  <si>
    <t>2018.03.14.</t>
    <phoneticPr fontId="3" type="noConversion"/>
  </si>
  <si>
    <t>2018.03.14.~
03.20.</t>
    <phoneticPr fontId="3" type="noConversion"/>
  </si>
  <si>
    <t>조아트</t>
    <phoneticPr fontId="3" type="noConversion"/>
  </si>
  <si>
    <t>정회일</t>
    <phoneticPr fontId="3" type="noConversion"/>
  </si>
  <si>
    <t>경기도 성남시 수정구 수정로251번길 7</t>
    <phoneticPr fontId="3" type="noConversion"/>
  </si>
  <si>
    <t>추정가격이 2천만원 이하인 물품의 제조·구매·용역 계약(제25조제1항제5호)</t>
  </si>
  <si>
    <t>2018.03.23.</t>
    <phoneticPr fontId="3" type="noConversion"/>
  </si>
  <si>
    <t>2018.03.23.~
03.26.</t>
    <phoneticPr fontId="3" type="noConversion"/>
  </si>
  <si>
    <t>성남인쇄</t>
    <phoneticPr fontId="3" type="noConversion"/>
  </si>
  <si>
    <t>정근복</t>
    <phoneticPr fontId="3" type="noConversion"/>
  </si>
  <si>
    <t>경기도 성남시 중원구 시민로77번길 1</t>
    <phoneticPr fontId="3" type="noConversion"/>
  </si>
  <si>
    <t>2018년 보안 프로그램 구입</t>
    <phoneticPr fontId="3" type="noConversion"/>
  </si>
  <si>
    <t>2018.04.01.~
2019.03.31.</t>
    <phoneticPr fontId="3" type="noConversion"/>
  </si>
  <si>
    <t>조달청 물품구매 - 제3자를 위한 단가계약(제80조)</t>
    <phoneticPr fontId="3" type="noConversion"/>
  </si>
  <si>
    <t>성남시청소년재단</t>
    <phoneticPr fontId="3" type="noConversion"/>
  </si>
  <si>
    <t>성남시청소년재단 홍보물(리플릿) 제작</t>
    <phoneticPr fontId="3" type="noConversion"/>
  </si>
  <si>
    <t>2018.03.29.</t>
    <phoneticPr fontId="3" type="noConversion"/>
  </si>
  <si>
    <t>2018.03.29.~
04.13.</t>
    <phoneticPr fontId="3" type="noConversion"/>
  </si>
  <si>
    <t>정필승</t>
    <phoneticPr fontId="3" type="noConversion"/>
  </si>
  <si>
    <t>경기도 성남시 분당구 매화로38번길 15</t>
    <phoneticPr fontId="3" type="noConversion"/>
  </si>
  <si>
    <t>2018년 성남형교육 체험활동 차량(임시) 운영</t>
    <phoneticPr fontId="3" type="noConversion"/>
  </si>
  <si>
    <t>수의(단가)</t>
    <phoneticPr fontId="3" type="noConversion"/>
  </si>
  <si>
    <t>㈜뉴신명관광</t>
    <phoneticPr fontId="3" type="noConversion"/>
  </si>
  <si>
    <t>용인시 기흥구 고메로 136</t>
    <phoneticPr fontId="3" type="noConversion"/>
  </si>
  <si>
    <t>2018.04.20.</t>
    <phoneticPr fontId="3" type="noConversion"/>
  </si>
  <si>
    <t>2018.04.02.~04.20.</t>
    <phoneticPr fontId="3" type="noConversion"/>
  </si>
  <si>
    <t>2018년 성남형교육 체험활동 차량(임시) 운영</t>
    <phoneticPr fontId="3" type="noConversion"/>
  </si>
  <si>
    <t>2018.04.02.~
04.20.</t>
    <phoneticPr fontId="3" type="noConversion"/>
  </si>
  <si>
    <t>2018년 성남형교육 체험활동 차량운영</t>
    <phoneticPr fontId="3" type="noConversion"/>
  </si>
  <si>
    <t>제한경쟁</t>
    <phoneticPr fontId="3" type="noConversion"/>
  </si>
  <si>
    <t>성남형교육지원단</t>
    <phoneticPr fontId="3" type="noConversion"/>
  </si>
  <si>
    <t>박금주</t>
    <phoneticPr fontId="3" type="noConversion"/>
  </si>
  <si>
    <t>031-729-9399</t>
    <phoneticPr fontId="3" type="noConversion"/>
  </si>
  <si>
    <t>강보람</t>
    <phoneticPr fontId="3" type="noConversion"/>
  </si>
  <si>
    <t>2018년 임직원 단체보험</t>
    <phoneticPr fontId="3" type="noConversion"/>
  </si>
  <si>
    <t>031-729-9017</t>
    <phoneticPr fontId="3" type="noConversion"/>
  </si>
  <si>
    <t>대표이사 전용차량 운영</t>
    <phoneticPr fontId="3" type="noConversion"/>
  </si>
  <si>
    <t>수의</t>
    <phoneticPr fontId="3" type="noConversion"/>
  </si>
  <si>
    <t>사무국</t>
    <phoneticPr fontId="3" type="noConversion"/>
  </si>
  <si>
    <t>박병구</t>
    <phoneticPr fontId="3" type="noConversion"/>
  </si>
  <si>
    <t>031-729-9013</t>
    <phoneticPr fontId="3" type="noConversion"/>
  </si>
  <si>
    <t>청소년행복지수 연구</t>
    <phoneticPr fontId="3" type="noConversion"/>
  </si>
  <si>
    <t>강정훈</t>
    <phoneticPr fontId="3" type="noConversion"/>
  </si>
  <si>
    <t>031-729-9034</t>
    <phoneticPr fontId="3" type="noConversion"/>
  </si>
  <si>
    <t>행복의회 토크콘서트 홍보 포스터 제작</t>
    <phoneticPr fontId="3" type="noConversion"/>
  </si>
  <si>
    <t>A2</t>
    <phoneticPr fontId="3" type="noConversion"/>
  </si>
  <si>
    <t>031-729-9054</t>
    <phoneticPr fontId="3" type="noConversion"/>
  </si>
  <si>
    <t>행복의회 의원증 및 명함 제작</t>
    <phoneticPr fontId="3" type="noConversion"/>
  </si>
  <si>
    <t>각28</t>
    <phoneticPr fontId="3" type="noConversion"/>
  </si>
  <si>
    <t>개</t>
    <phoneticPr fontId="3" type="noConversion"/>
  </si>
  <si>
    <t>이복미</t>
    <phoneticPr fontId="3" type="noConversion"/>
  </si>
  <si>
    <t>경기도 용인시 기흥구 고메로 136</t>
    <phoneticPr fontId="3" type="noConversion"/>
  </si>
  <si>
    <t>추정가격이 5천만원 이하인 물품의 제조·구매·용역 계약(제25조제1항제5호)</t>
    <phoneticPr fontId="3" type="noConversion"/>
  </si>
  <si>
    <t>성남시청소년재단 성남형교육지원단</t>
    <phoneticPr fontId="3" type="noConversion"/>
  </si>
  <si>
    <t>업무용 컴퓨터 구매</t>
  </si>
  <si>
    <t>대</t>
  </si>
  <si>
    <t>건</t>
  </si>
  <si>
    <t>사무국</t>
  </si>
  <si>
    <t>이주연</t>
  </si>
  <si>
    <t>031-729-9026</t>
  </si>
  <si>
    <t>업무용 책상 구입</t>
  </si>
  <si>
    <t>박진희</t>
  </si>
  <si>
    <t>031-729-9025</t>
  </si>
  <si>
    <t>업무용 TV 구입</t>
  </si>
  <si>
    <t>업무용 보조용 책상 구입</t>
  </si>
  <si>
    <t>조달구매</t>
    <phoneticPr fontId="3" type="noConversion"/>
  </si>
  <si>
    <t>보안통합관제</t>
  </si>
  <si>
    <t>user</t>
  </si>
  <si>
    <t>서인욱</t>
  </si>
  <si>
    <t>031-729-9024</t>
  </si>
  <si>
    <t>PC백신</t>
  </si>
  <si>
    <t>- 이하여백-</t>
  </si>
  <si>
    <t>청소년주간홍보물</t>
    <phoneticPr fontId="3" type="noConversion"/>
  </si>
  <si>
    <t>수의총액</t>
    <phoneticPr fontId="3" type="noConversion"/>
  </si>
  <si>
    <t>부</t>
    <phoneticPr fontId="3" type="noConversion"/>
  </si>
  <si>
    <t>청소년주간 무대설치</t>
    <phoneticPr fontId="3" type="noConversion"/>
  </si>
  <si>
    <t>수의계약</t>
    <phoneticPr fontId="3" type="noConversion"/>
  </si>
  <si>
    <t>청소년주간 부스임차</t>
    <phoneticPr fontId="3" type="noConversion"/>
  </si>
  <si>
    <t>수의계약</t>
    <phoneticPr fontId="3" type="noConversion"/>
  </si>
  <si>
    <t>사무국</t>
    <phoneticPr fontId="3" type="noConversion"/>
  </si>
  <si>
    <t>현정은</t>
    <phoneticPr fontId="3" type="noConversion"/>
  </si>
  <si>
    <t>031-729-9053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</si>
</sst>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5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24"/>
      <name val="돋움"/>
      <family val="3"/>
      <charset val="129"/>
    </font>
    <font>
      <sz val="11"/>
      <color theme="1"/>
      <name val="바탕"/>
      <family val="1"/>
      <charset val="129"/>
    </font>
    <font>
      <sz val="8"/>
      <name val="맑은 고딕"/>
      <family val="2"/>
      <charset val="129"/>
      <scheme val="minor"/>
    </font>
    <font>
      <sz val="9"/>
      <color indexed="6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2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righ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4" fontId="25" fillId="0" borderId="2" xfId="0" applyNumberFormat="1" applyFont="1" applyFill="1" applyBorder="1" applyAlignment="1" applyProtection="1">
      <alignment horizontal="center" vertical="center" shrinkToFit="1"/>
    </xf>
    <xf numFmtId="0" fontId="25" fillId="0" borderId="2" xfId="0" applyNumberFormat="1" applyFont="1" applyFill="1" applyBorder="1" applyAlignment="1" applyProtection="1">
      <alignment horizontal="center" vertical="center" wrapText="1" shrinkToFit="1"/>
    </xf>
    <xf numFmtId="182" fontId="25" fillId="0" borderId="2" xfId="0" applyNumberFormat="1" applyFont="1" applyFill="1" applyBorder="1" applyAlignment="1" applyProtection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shrinkToFit="1"/>
    </xf>
    <xf numFmtId="9" fontId="21" fillId="0" borderId="7" xfId="0" applyNumberFormat="1" applyFont="1" applyBorder="1" applyAlignment="1">
      <alignment horizontal="center" vertical="center" shrinkToFit="1"/>
    </xf>
    <xf numFmtId="14" fontId="21" fillId="0" borderId="7" xfId="0" applyNumberFormat="1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3" fontId="21" fillId="0" borderId="7" xfId="0" applyNumberFormat="1" applyFont="1" applyBorder="1" applyAlignment="1">
      <alignment horizontal="right" vertical="center" shrinkToFit="1"/>
    </xf>
    <xf numFmtId="3" fontId="21" fillId="0" borderId="22" xfId="0" applyNumberFormat="1" applyFont="1" applyBorder="1" applyAlignment="1">
      <alignment horizontal="right" vertical="center" shrinkToFit="1"/>
    </xf>
    <xf numFmtId="0" fontId="21" fillId="0" borderId="2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5" fillId="0" borderId="2" xfId="1" quotePrefix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Border="1" applyAlignment="1">
      <alignment horizontal="left" vertical="center" wrapText="1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right" vertical="center"/>
    </xf>
    <xf numFmtId="0" fontId="29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4" fillId="3" borderId="38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 wrapText="1"/>
    </xf>
    <xf numFmtId="0" fontId="24" fillId="3" borderId="39" xfId="0" applyFont="1" applyFill="1" applyBorder="1" applyAlignment="1">
      <alignment horizontal="center" vertical="center"/>
    </xf>
    <xf numFmtId="181" fontId="24" fillId="3" borderId="39" xfId="0" applyNumberFormat="1" applyFont="1" applyFill="1" applyBorder="1" applyAlignment="1">
      <alignment horizontal="center" vertical="center" wrapText="1"/>
    </xf>
    <xf numFmtId="0" fontId="24" fillId="3" borderId="4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0" fontId="29" fillId="0" borderId="28" xfId="0" quotePrefix="1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center" vertical="center"/>
    </xf>
    <xf numFmtId="38" fontId="2" fillId="0" borderId="28" xfId="4" quotePrefix="1" applyNumberFormat="1" applyFont="1" applyBorder="1" applyAlignment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178" fontId="32" fillId="0" borderId="41" xfId="0" applyNumberFormat="1" applyFont="1" applyFill="1" applyBorder="1" applyAlignment="1">
      <alignment horizontal="center" vertical="center" shrinkToFit="1"/>
    </xf>
    <xf numFmtId="178" fontId="32" fillId="0" borderId="42" xfId="0" applyNumberFormat="1" applyFont="1" applyFill="1" applyBorder="1" applyAlignment="1">
      <alignment horizontal="left" vertical="center" shrinkToFi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80" fontId="12" fillId="0" borderId="2" xfId="0" applyNumberFormat="1" applyFont="1" applyFill="1" applyBorder="1" applyAlignment="1" applyProtection="1">
      <alignment horizontal="center" vertical="center" shrinkToFit="1"/>
    </xf>
    <xf numFmtId="177" fontId="34" fillId="0" borderId="2" xfId="0" applyNumberFormat="1" applyFont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34" fillId="0" borderId="2" xfId="0" applyFont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178" fontId="10" fillId="0" borderId="2" xfId="0" quotePrefix="1" applyNumberFormat="1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 applyProtection="1">
      <alignment horizontal="center"/>
    </xf>
    <xf numFmtId="41" fontId="12" fillId="0" borderId="2" xfId="1" applyFont="1" applyFill="1" applyBorder="1" applyAlignment="1" applyProtection="1">
      <alignment horizontal="right" vertical="center"/>
    </xf>
    <xf numFmtId="41" fontId="12" fillId="0" borderId="2" xfId="1" quotePrefix="1" applyFont="1" applyFill="1" applyBorder="1" applyAlignment="1" applyProtection="1">
      <alignment horizontal="right" vertical="center"/>
    </xf>
    <xf numFmtId="178" fontId="10" fillId="0" borderId="2" xfId="0" applyNumberFormat="1" applyFont="1" applyFill="1" applyBorder="1" applyAlignment="1">
      <alignment horizontal="right" vertical="center"/>
    </xf>
    <xf numFmtId="41" fontId="11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right" vertical="center"/>
    </xf>
    <xf numFmtId="0" fontId="12" fillId="0" borderId="2" xfId="0" applyNumberFormat="1" applyFont="1" applyFill="1" applyBorder="1" applyAlignment="1" applyProtection="1">
      <alignment horizontal="right" vertical="center"/>
    </xf>
    <xf numFmtId="41" fontId="34" fillId="0" borderId="2" xfId="1" applyFont="1" applyBorder="1" applyAlignment="1" applyProtection="1">
      <alignment horizontal="right" vertical="center" wrapText="1"/>
    </xf>
    <xf numFmtId="0" fontId="12" fillId="4" borderId="2" xfId="0" applyNumberFormat="1" applyFont="1" applyFill="1" applyBorder="1" applyAlignment="1" applyProtection="1">
      <alignment horizontal="center" vertical="center"/>
    </xf>
    <xf numFmtId="0" fontId="34" fillId="4" borderId="2" xfId="0" applyFont="1" applyFill="1" applyBorder="1" applyAlignment="1" applyProtection="1">
      <alignment horizontal="center" vertical="center" shrinkToFit="1"/>
    </xf>
    <xf numFmtId="41" fontId="34" fillId="4" borderId="2" xfId="1" applyFont="1" applyFill="1" applyBorder="1" applyAlignment="1" applyProtection="1">
      <alignment horizontal="right" vertical="center" wrapText="1"/>
    </xf>
    <xf numFmtId="177" fontId="34" fillId="4" borderId="2" xfId="0" applyNumberFormat="1" applyFont="1" applyFill="1" applyBorder="1" applyAlignment="1" applyProtection="1">
      <alignment horizontal="right" vertical="center" wrapText="1"/>
    </xf>
    <xf numFmtId="41" fontId="12" fillId="4" borderId="2" xfId="1" applyFont="1" applyFill="1" applyBorder="1" applyAlignment="1" applyProtection="1">
      <alignment horizontal="right" vertical="center"/>
    </xf>
    <xf numFmtId="0" fontId="12" fillId="4" borderId="2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178" fontId="10" fillId="0" borderId="2" xfId="0" applyNumberFormat="1" applyFont="1" applyFill="1" applyBorder="1" applyAlignment="1">
      <alignment horizontal="right" vertical="center" shrinkToFit="1"/>
    </xf>
    <xf numFmtId="0" fontId="2" fillId="0" borderId="2" xfId="0" quotePrefix="1" applyFont="1" applyBorder="1" applyAlignment="1">
      <alignment horizontal="right" vertical="center"/>
    </xf>
    <xf numFmtId="3" fontId="2" fillId="0" borderId="2" xfId="0" quotePrefix="1" applyNumberFormat="1" applyFont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8" fontId="2" fillId="0" borderId="2" xfId="2" applyNumberFormat="1" applyFont="1" applyBorder="1" applyAlignment="1">
      <alignment vertical="center"/>
    </xf>
    <xf numFmtId="38" fontId="29" fillId="0" borderId="2" xfId="2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17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14" fontId="18" fillId="0" borderId="7" xfId="0" applyNumberFormat="1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shrinkToFit="1"/>
    </xf>
    <xf numFmtId="0" fontId="16" fillId="4" borderId="26" xfId="0" applyFont="1" applyFill="1" applyBorder="1" applyAlignment="1">
      <alignment horizontal="center" vertical="center" shrinkToFit="1"/>
    </xf>
    <xf numFmtId="0" fontId="16" fillId="0" borderId="3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3" fontId="18" fillId="0" borderId="30" xfId="0" applyNumberFormat="1" applyFont="1" applyBorder="1" applyAlignment="1">
      <alignment horizontal="center" vertical="center" shrinkToFit="1"/>
    </xf>
    <xf numFmtId="3" fontId="18" fillId="0" borderId="31" xfId="0" applyNumberFormat="1" applyFont="1" applyBorder="1" applyAlignment="1">
      <alignment horizontal="center" vertical="center" shrinkToFit="1"/>
    </xf>
    <xf numFmtId="9" fontId="18" fillId="0" borderId="43" xfId="0" applyNumberFormat="1" applyFont="1" applyBorder="1" applyAlignment="1">
      <alignment horizontal="center" vertical="center" shrinkToFit="1"/>
    </xf>
    <xf numFmtId="9" fontId="18" fillId="0" borderId="44" xfId="0" applyNumberFormat="1" applyFont="1" applyBorder="1" applyAlignment="1">
      <alignment horizontal="center" vertical="center" shrinkToFit="1"/>
    </xf>
    <xf numFmtId="49" fontId="7" fillId="2" borderId="34" xfId="0" applyNumberFormat="1" applyFont="1" applyFill="1" applyBorder="1" applyAlignment="1" applyProtection="1">
      <alignment horizontal="center" vertical="center"/>
    </xf>
    <xf numFmtId="49" fontId="7" fillId="2" borderId="35" xfId="0" applyNumberFormat="1" applyFont="1" applyFill="1" applyBorder="1" applyAlignment="1" applyProtection="1">
      <alignment horizontal="center" vertical="center"/>
    </xf>
    <xf numFmtId="49" fontId="7" fillId="2" borderId="36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0" fontId="7" fillId="2" borderId="36" xfId="0" applyNumberFormat="1" applyFont="1" applyFill="1" applyBorder="1" applyAlignment="1" applyProtection="1">
      <alignment horizontal="center" vertical="center"/>
    </xf>
    <xf numFmtId="0" fontId="7" fillId="2" borderId="37" xfId="0" applyNumberFormat="1" applyFont="1" applyFill="1" applyBorder="1" applyAlignment="1" applyProtection="1">
      <alignment horizontal="center" vertical="center"/>
    </xf>
  </cellXfs>
  <cellStyles count="21">
    <cellStyle name="쉼표 [0]" xfId="1" builtinId="6"/>
    <cellStyle name="쉼표 [0] 2" xfId="3"/>
    <cellStyle name="쉼표 [0] 2 2" xfId="8"/>
    <cellStyle name="쉼표 [0] 2 2 2" xfId="18"/>
    <cellStyle name="쉼표 [0] 2 3" xfId="13"/>
    <cellStyle name="쉼표 [0] 3" xfId="4"/>
    <cellStyle name="쉼표 [0] 3 2" xfId="9"/>
    <cellStyle name="쉼표 [0] 3 2 2" xfId="19"/>
    <cellStyle name="쉼표 [0] 3 3" xfId="14"/>
    <cellStyle name="쉼표 [0] 4" xfId="2"/>
    <cellStyle name="쉼표 [0] 4 2" xfId="7"/>
    <cellStyle name="쉼표 [0] 4 2 2" xfId="17"/>
    <cellStyle name="쉼표 [0] 4 3" xfId="12"/>
    <cellStyle name="쉼표 [0] 5" xfId="5"/>
    <cellStyle name="쉼표 [0] 5 2" xfId="10"/>
    <cellStyle name="쉼표 [0] 5 2 2" xfId="20"/>
    <cellStyle name="쉼표 [0] 5 3" xfId="15"/>
    <cellStyle name="쉼표 [0] 6" xfId="6"/>
    <cellStyle name="쉼표 [0] 6 2" xfId="16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zoomScale="85" zoomScaleNormal="85" workbookViewId="0">
      <selection activeCell="E16" sqref="E1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90" customWidth="1"/>
    <col min="9" max="9" width="12.44140625" customWidth="1"/>
    <col min="10" max="10" width="8.88671875" style="27"/>
    <col min="11" max="11" width="11.6640625" style="28" customWidth="1"/>
    <col min="12" max="12" width="6.6640625" style="27" customWidth="1"/>
  </cols>
  <sheetData>
    <row r="1" spans="1:12" ht="25.5">
      <c r="A1" s="177" t="s">
        <v>75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25.5">
      <c r="A2" s="178" t="s">
        <v>76</v>
      </c>
      <c r="B2" s="178"/>
      <c r="C2" s="178"/>
      <c r="D2" s="60"/>
      <c r="E2" s="60"/>
      <c r="F2" s="60"/>
      <c r="G2" s="60"/>
      <c r="H2" s="87"/>
      <c r="I2" s="60"/>
      <c r="J2" s="60"/>
      <c r="K2" s="60"/>
      <c r="L2" s="60"/>
    </row>
    <row r="3" spans="1:12" ht="24.75" customHeight="1">
      <c r="A3" s="61" t="s">
        <v>77</v>
      </c>
      <c r="B3" s="61" t="s">
        <v>52</v>
      </c>
      <c r="C3" s="61" t="s">
        <v>78</v>
      </c>
      <c r="D3" s="61" t="s">
        <v>79</v>
      </c>
      <c r="E3" s="61" t="s">
        <v>80</v>
      </c>
      <c r="F3" s="61" t="s">
        <v>81</v>
      </c>
      <c r="G3" s="61" t="s">
        <v>82</v>
      </c>
      <c r="H3" s="88" t="s">
        <v>83</v>
      </c>
      <c r="I3" s="62" t="s">
        <v>53</v>
      </c>
      <c r="J3" s="62" t="s">
        <v>84</v>
      </c>
      <c r="K3" s="62" t="s">
        <v>85</v>
      </c>
      <c r="L3" s="62" t="s">
        <v>1</v>
      </c>
    </row>
    <row r="4" spans="1:12" ht="24.75" customHeight="1">
      <c r="A4" s="67">
        <v>2018</v>
      </c>
      <c r="B4" s="63">
        <v>4</v>
      </c>
      <c r="C4" s="63" t="s">
        <v>361</v>
      </c>
      <c r="D4" s="63" t="s">
        <v>161</v>
      </c>
      <c r="E4" s="63" t="s">
        <v>362</v>
      </c>
      <c r="F4" s="63">
        <v>200</v>
      </c>
      <c r="G4" s="63" t="s">
        <v>91</v>
      </c>
      <c r="H4" s="165">
        <v>750</v>
      </c>
      <c r="I4" s="64" t="s">
        <v>23</v>
      </c>
      <c r="J4" s="64" t="s">
        <v>162</v>
      </c>
      <c r="K4" s="64" t="s">
        <v>363</v>
      </c>
      <c r="L4" s="79"/>
    </row>
    <row r="5" spans="1:12" ht="24.75" customHeight="1">
      <c r="A5" s="67">
        <v>2018</v>
      </c>
      <c r="B5" s="63">
        <v>4</v>
      </c>
      <c r="C5" s="63" t="s">
        <v>364</v>
      </c>
      <c r="D5" s="63" t="s">
        <v>161</v>
      </c>
      <c r="E5" s="63"/>
      <c r="F5" s="63" t="s">
        <v>365</v>
      </c>
      <c r="G5" s="63" t="s">
        <v>366</v>
      </c>
      <c r="H5" s="165">
        <v>952</v>
      </c>
      <c r="I5" s="64" t="s">
        <v>23</v>
      </c>
      <c r="J5" s="64" t="s">
        <v>162</v>
      </c>
      <c r="K5" s="64" t="s">
        <v>163</v>
      </c>
      <c r="L5" s="79"/>
    </row>
    <row r="6" spans="1:12" ht="24.75" customHeight="1">
      <c r="A6" s="166">
        <v>2018</v>
      </c>
      <c r="B6" s="166">
        <v>4</v>
      </c>
      <c r="C6" s="166" t="s">
        <v>371</v>
      </c>
      <c r="D6" s="166" t="s">
        <v>382</v>
      </c>
      <c r="E6" s="166" t="s">
        <v>372</v>
      </c>
      <c r="F6" s="166">
        <v>10</v>
      </c>
      <c r="G6" s="166" t="s">
        <v>373</v>
      </c>
      <c r="H6" s="167">
        <v>1240</v>
      </c>
      <c r="I6" s="168" t="s">
        <v>374</v>
      </c>
      <c r="J6" s="168" t="s">
        <v>375</v>
      </c>
      <c r="K6" s="168" t="s">
        <v>376</v>
      </c>
      <c r="L6" s="168"/>
    </row>
    <row r="7" spans="1:12" ht="24.75" customHeight="1">
      <c r="A7" s="166">
        <v>2018</v>
      </c>
      <c r="B7" s="166">
        <v>4</v>
      </c>
      <c r="C7" s="166" t="s">
        <v>377</v>
      </c>
      <c r="D7" s="166" t="s">
        <v>382</v>
      </c>
      <c r="E7" s="166" t="s">
        <v>372</v>
      </c>
      <c r="F7" s="166">
        <v>3</v>
      </c>
      <c r="G7" s="166" t="s">
        <v>373</v>
      </c>
      <c r="H7" s="167">
        <v>900</v>
      </c>
      <c r="I7" s="168" t="s">
        <v>374</v>
      </c>
      <c r="J7" s="168" t="s">
        <v>378</v>
      </c>
      <c r="K7" s="168" t="s">
        <v>379</v>
      </c>
      <c r="L7" s="168"/>
    </row>
    <row r="8" spans="1:12" ht="24.75" customHeight="1">
      <c r="A8" s="166">
        <v>2018</v>
      </c>
      <c r="B8" s="166">
        <v>4</v>
      </c>
      <c r="C8" s="166" t="s">
        <v>380</v>
      </c>
      <c r="D8" s="166" t="s">
        <v>382</v>
      </c>
      <c r="E8" s="166" t="s">
        <v>372</v>
      </c>
      <c r="F8" s="166">
        <v>1</v>
      </c>
      <c r="G8" s="166" t="s">
        <v>373</v>
      </c>
      <c r="H8" s="167">
        <v>500</v>
      </c>
      <c r="I8" s="168" t="s">
        <v>374</v>
      </c>
      <c r="J8" s="168" t="s">
        <v>378</v>
      </c>
      <c r="K8" s="168" t="s">
        <v>379</v>
      </c>
      <c r="L8" s="168"/>
    </row>
    <row r="9" spans="1:12" ht="24.75" customHeight="1">
      <c r="A9" s="166">
        <v>2018</v>
      </c>
      <c r="B9" s="166">
        <v>4</v>
      </c>
      <c r="C9" s="166" t="s">
        <v>381</v>
      </c>
      <c r="D9" s="166" t="s">
        <v>382</v>
      </c>
      <c r="E9" s="166" t="s">
        <v>372</v>
      </c>
      <c r="F9" s="166">
        <v>5</v>
      </c>
      <c r="G9" s="166" t="s">
        <v>373</v>
      </c>
      <c r="H9" s="167">
        <v>1000</v>
      </c>
      <c r="I9" s="168" t="s">
        <v>374</v>
      </c>
      <c r="J9" s="168" t="s">
        <v>378</v>
      </c>
      <c r="K9" s="168" t="s">
        <v>379</v>
      </c>
      <c r="L9" s="168"/>
    </row>
    <row r="10" spans="1:12" ht="24.75" customHeight="1">
      <c r="A10" s="169">
        <v>2018</v>
      </c>
      <c r="B10" s="169">
        <v>4</v>
      </c>
      <c r="C10" s="169" t="s">
        <v>383</v>
      </c>
      <c r="D10" s="169" t="s">
        <v>295</v>
      </c>
      <c r="E10" s="169" t="s">
        <v>372</v>
      </c>
      <c r="F10" s="169">
        <v>1</v>
      </c>
      <c r="G10" s="169" t="s">
        <v>384</v>
      </c>
      <c r="H10" s="170">
        <v>1000</v>
      </c>
      <c r="I10" s="171" t="s">
        <v>374</v>
      </c>
      <c r="J10" s="171" t="s">
        <v>385</v>
      </c>
      <c r="K10" s="171" t="s">
        <v>386</v>
      </c>
      <c r="L10" s="172"/>
    </row>
    <row r="11" spans="1:12" ht="24.75" customHeight="1">
      <c r="A11" s="169">
        <v>2018</v>
      </c>
      <c r="B11" s="169">
        <v>4</v>
      </c>
      <c r="C11" s="169" t="s">
        <v>387</v>
      </c>
      <c r="D11" s="169" t="s">
        <v>295</v>
      </c>
      <c r="E11" s="169" t="s">
        <v>372</v>
      </c>
      <c r="F11" s="169">
        <v>31</v>
      </c>
      <c r="G11" s="169" t="s">
        <v>384</v>
      </c>
      <c r="H11" s="170">
        <v>992</v>
      </c>
      <c r="I11" s="171" t="s">
        <v>374</v>
      </c>
      <c r="J11" s="171" t="s">
        <v>385</v>
      </c>
      <c r="K11" s="171" t="s">
        <v>386</v>
      </c>
      <c r="L11" s="172"/>
    </row>
    <row r="12" spans="1:12" ht="24.75" customHeight="1">
      <c r="A12" s="169">
        <v>2018</v>
      </c>
      <c r="B12" s="169">
        <v>4</v>
      </c>
      <c r="C12" s="173" t="s">
        <v>389</v>
      </c>
      <c r="D12" s="80" t="s">
        <v>390</v>
      </c>
      <c r="E12" s="80"/>
      <c r="F12" s="80">
        <v>300</v>
      </c>
      <c r="G12" s="80" t="s">
        <v>391</v>
      </c>
      <c r="H12" s="174">
        <v>1700</v>
      </c>
      <c r="I12" s="80" t="s">
        <v>396</v>
      </c>
      <c r="J12" s="80" t="s">
        <v>397</v>
      </c>
      <c r="K12" s="80" t="s">
        <v>398</v>
      </c>
      <c r="L12" s="80"/>
    </row>
    <row r="13" spans="1:12" ht="24.75" customHeight="1">
      <c r="A13" s="66"/>
      <c r="B13" s="66"/>
      <c r="C13" s="173" t="s">
        <v>388</v>
      </c>
      <c r="D13" s="66"/>
      <c r="E13" s="66"/>
      <c r="F13" s="66"/>
      <c r="G13" s="66"/>
      <c r="H13" s="89"/>
      <c r="I13" s="66"/>
      <c r="J13" s="79"/>
      <c r="K13" s="67"/>
      <c r="L13" s="79"/>
    </row>
    <row r="14" spans="1:12" ht="24.75" customHeight="1">
      <c r="A14" s="66"/>
      <c r="B14" s="66"/>
      <c r="C14" s="66"/>
      <c r="D14" s="66"/>
      <c r="E14" s="66"/>
      <c r="F14" s="66"/>
      <c r="G14" s="66"/>
      <c r="H14" s="89"/>
      <c r="I14" s="66"/>
      <c r="J14" s="79"/>
      <c r="K14" s="67"/>
      <c r="L14" s="79"/>
    </row>
    <row r="15" spans="1:12" ht="24.75" customHeight="1">
      <c r="A15" s="66"/>
      <c r="B15" s="66"/>
      <c r="C15" s="66"/>
      <c r="D15" s="66"/>
      <c r="E15" s="66"/>
      <c r="F15" s="66"/>
      <c r="G15" s="66"/>
      <c r="H15" s="89"/>
      <c r="I15" s="66"/>
      <c r="J15" s="79"/>
      <c r="K15" s="67"/>
      <c r="L15" s="79"/>
    </row>
    <row r="16" spans="1:12" ht="24.75" customHeight="1">
      <c r="A16" s="66"/>
      <c r="B16" s="66"/>
      <c r="C16" s="66"/>
      <c r="D16" s="66"/>
      <c r="E16" s="66"/>
      <c r="F16" s="66"/>
      <c r="G16" s="66"/>
      <c r="H16" s="89"/>
      <c r="I16" s="66"/>
      <c r="J16" s="79"/>
      <c r="K16" s="67"/>
      <c r="L16" s="79"/>
    </row>
    <row r="17" spans="1:12" ht="24.75" customHeight="1">
      <c r="A17" s="66"/>
      <c r="B17" s="66"/>
      <c r="C17" s="66"/>
      <c r="D17" s="66"/>
      <c r="E17" s="66"/>
      <c r="F17" s="66"/>
      <c r="G17" s="66"/>
      <c r="H17" s="89"/>
      <c r="I17" s="66"/>
      <c r="J17" s="65"/>
      <c r="K17" s="67"/>
      <c r="L17" s="65"/>
    </row>
    <row r="18" spans="1:12" ht="24.75" customHeight="1">
      <c r="A18" s="66"/>
      <c r="B18" s="66"/>
      <c r="C18" s="66"/>
      <c r="D18" s="66"/>
      <c r="E18" s="66"/>
      <c r="F18" s="66"/>
      <c r="G18" s="66"/>
      <c r="H18" s="89"/>
      <c r="I18" s="66"/>
      <c r="J18" s="65"/>
      <c r="K18" s="67"/>
      <c r="L18" s="65"/>
    </row>
    <row r="19" spans="1:12" ht="24.75" customHeight="1">
      <c r="A19" s="66"/>
      <c r="B19" s="66"/>
      <c r="C19" s="66"/>
      <c r="D19" s="66"/>
      <c r="E19" s="66"/>
      <c r="F19" s="66"/>
      <c r="G19" s="66"/>
      <c r="H19" s="89"/>
      <c r="I19" s="66"/>
      <c r="J19" s="65"/>
      <c r="K19" s="67"/>
      <c r="L19" s="65"/>
    </row>
  </sheetData>
  <mergeCells count="2">
    <mergeCell ref="A1:L1"/>
    <mergeCell ref="A2:C2"/>
  </mergeCells>
  <phoneticPr fontId="3" type="noConversion"/>
  <dataValidations disablePrompts="1" count="1">
    <dataValidation type="textLength" operator="lessThanOrEqual" allowBlank="1" showInputMessage="1" showErrorMessage="1" sqref="F10 F4:F6 F12:F19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9" sqref="I9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4" customWidth="1"/>
  </cols>
  <sheetData>
    <row r="1" spans="1:9" ht="25.5">
      <c r="A1" s="180" t="s">
        <v>151</v>
      </c>
      <c r="B1" s="180"/>
      <c r="C1" s="180"/>
      <c r="D1" s="180"/>
      <c r="E1" s="180"/>
      <c r="F1" s="180"/>
      <c r="G1" s="180"/>
      <c r="H1" s="180"/>
      <c r="I1" s="180"/>
    </row>
    <row r="2" spans="1:9" ht="25.5">
      <c r="A2" s="181" t="s">
        <v>23</v>
      </c>
      <c r="B2" s="181"/>
      <c r="C2" s="1"/>
      <c r="D2" s="1"/>
      <c r="E2" s="1"/>
      <c r="F2" s="1"/>
      <c r="G2" s="1"/>
      <c r="H2" s="1"/>
      <c r="I2" s="98" t="s">
        <v>3</v>
      </c>
    </row>
    <row r="3" spans="1:9" ht="26.25" customHeight="1">
      <c r="A3" s="223" t="s">
        <v>4</v>
      </c>
      <c r="B3" s="221" t="s">
        <v>5</v>
      </c>
      <c r="C3" s="221" t="s">
        <v>131</v>
      </c>
      <c r="D3" s="221" t="s">
        <v>153</v>
      </c>
      <c r="E3" s="219" t="s">
        <v>156</v>
      </c>
      <c r="F3" s="220"/>
      <c r="G3" s="219" t="s">
        <v>157</v>
      </c>
      <c r="H3" s="220"/>
      <c r="I3" s="221" t="s">
        <v>152</v>
      </c>
    </row>
    <row r="4" spans="1:9" ht="28.5" customHeight="1">
      <c r="A4" s="224"/>
      <c r="B4" s="222"/>
      <c r="C4" s="222"/>
      <c r="D4" s="222"/>
      <c r="E4" s="106" t="s">
        <v>154</v>
      </c>
      <c r="F4" s="106" t="s">
        <v>155</v>
      </c>
      <c r="G4" s="106" t="s">
        <v>154</v>
      </c>
      <c r="H4" s="106" t="s">
        <v>155</v>
      </c>
      <c r="I4" s="222"/>
    </row>
    <row r="5" spans="1:9" ht="28.5" customHeight="1">
      <c r="A5" s="20"/>
      <c r="B5" s="50"/>
      <c r="C5" s="121" t="s">
        <v>158</v>
      </c>
      <c r="D5" s="39" t="s">
        <v>159</v>
      </c>
      <c r="E5" s="121" t="s">
        <v>160</v>
      </c>
      <c r="F5" s="39"/>
      <c r="G5" s="39"/>
      <c r="H5" s="39"/>
      <c r="I5" s="18"/>
    </row>
    <row r="6" spans="1:9" ht="28.5" customHeight="1">
      <c r="A6" s="20"/>
      <c r="B6" s="50"/>
      <c r="C6" s="39"/>
      <c r="D6" s="39"/>
      <c r="E6" s="39"/>
      <c r="F6" s="39"/>
      <c r="G6" s="39"/>
      <c r="H6" s="39"/>
      <c r="I6" s="18"/>
    </row>
    <row r="7" spans="1:9" ht="28.5" customHeight="1">
      <c r="A7" s="20"/>
      <c r="B7" s="50"/>
      <c r="C7" s="39"/>
      <c r="D7" s="39"/>
      <c r="E7" s="39"/>
      <c r="F7" s="39"/>
      <c r="G7" s="39"/>
      <c r="H7" s="39"/>
      <c r="I7" s="18"/>
    </row>
    <row r="8" spans="1:9" ht="28.5" customHeight="1">
      <c r="A8" s="20"/>
      <c r="B8" s="50"/>
      <c r="C8" s="39"/>
      <c r="D8" s="39"/>
      <c r="E8" s="39"/>
      <c r="F8" s="39"/>
      <c r="G8" s="39"/>
      <c r="H8" s="39"/>
      <c r="I8" s="18"/>
    </row>
    <row r="9" spans="1:9" ht="28.5" customHeight="1">
      <c r="A9" s="20"/>
      <c r="B9" s="50"/>
      <c r="C9" s="39"/>
      <c r="D9" s="39"/>
      <c r="E9" s="39"/>
      <c r="F9" s="39"/>
      <c r="G9" s="39"/>
      <c r="H9" s="39"/>
      <c r="I9" s="18"/>
    </row>
    <row r="10" spans="1:9" ht="28.5" customHeight="1">
      <c r="A10" s="20"/>
      <c r="B10" s="50"/>
      <c r="C10" s="54"/>
      <c r="D10" s="54"/>
      <c r="E10" s="54"/>
      <c r="F10" s="54"/>
      <c r="G10" s="54"/>
      <c r="H10" s="54"/>
      <c r="I10" s="18"/>
    </row>
    <row r="11" spans="1:9" ht="28.5" customHeight="1">
      <c r="A11" s="20"/>
      <c r="B11" s="50"/>
      <c r="C11" s="54"/>
      <c r="D11" s="54"/>
      <c r="E11" s="54"/>
      <c r="F11" s="54"/>
      <c r="G11" s="54"/>
      <c r="H11" s="54"/>
      <c r="I11" s="18"/>
    </row>
    <row r="12" spans="1:9" ht="28.5" customHeight="1">
      <c r="A12" s="20"/>
      <c r="B12" s="50"/>
      <c r="C12" s="54"/>
      <c r="D12" s="54"/>
      <c r="E12" s="54"/>
      <c r="F12" s="54"/>
      <c r="G12" s="54"/>
      <c r="H12" s="54"/>
      <c r="I12" s="18"/>
    </row>
    <row r="13" spans="1:9" ht="28.5" customHeight="1">
      <c r="A13" s="20"/>
      <c r="B13" s="15"/>
      <c r="C13" s="54"/>
      <c r="D13" s="54"/>
      <c r="E13" s="54"/>
      <c r="F13" s="54"/>
      <c r="G13" s="54"/>
      <c r="H13" s="54"/>
      <c r="I13" s="18"/>
    </row>
    <row r="14" spans="1:9" ht="28.5" customHeight="1">
      <c r="A14" s="20"/>
      <c r="B14" s="15"/>
      <c r="C14" s="54"/>
      <c r="D14" s="54"/>
      <c r="E14" s="54"/>
      <c r="F14" s="54"/>
      <c r="G14" s="54"/>
      <c r="H14" s="54"/>
      <c r="I14" s="18"/>
    </row>
    <row r="15" spans="1:9" ht="28.5" customHeight="1">
      <c r="A15" s="20"/>
      <c r="B15" s="15"/>
      <c r="C15" s="54"/>
      <c r="D15" s="54"/>
      <c r="E15" s="54"/>
      <c r="F15" s="54"/>
      <c r="G15" s="54"/>
      <c r="H15" s="54"/>
      <c r="I15" s="18"/>
    </row>
    <row r="16" spans="1:9" ht="28.5" customHeight="1">
      <c r="A16" s="20"/>
      <c r="B16" s="15"/>
      <c r="C16" s="19"/>
      <c r="D16" s="19"/>
      <c r="E16" s="19"/>
      <c r="F16" s="19"/>
      <c r="G16" s="19"/>
      <c r="H16" s="19"/>
      <c r="I16" s="18"/>
    </row>
    <row r="17" spans="3:9">
      <c r="C17" s="21"/>
      <c r="D17" s="21"/>
      <c r="E17" s="21"/>
      <c r="F17" s="21"/>
      <c r="G17" s="21"/>
      <c r="H17" s="21"/>
      <c r="I1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I8" sqref="I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7"/>
    <col min="11" max="11" width="11.6640625" style="28" customWidth="1"/>
    <col min="12" max="12" width="6.6640625" style="27" customWidth="1"/>
  </cols>
  <sheetData>
    <row r="1" spans="1:9" ht="26.25" thickBot="1">
      <c r="A1" s="179" t="s">
        <v>139</v>
      </c>
      <c r="B1" s="179"/>
      <c r="C1" s="179"/>
      <c r="D1" s="179"/>
      <c r="E1" s="179"/>
      <c r="F1" s="179"/>
      <c r="G1" s="179"/>
      <c r="H1" s="179"/>
      <c r="I1" s="179"/>
    </row>
    <row r="2" spans="1:9" ht="24">
      <c r="A2" s="108" t="s">
        <v>51</v>
      </c>
      <c r="B2" s="109" t="s">
        <v>52</v>
      </c>
      <c r="C2" s="110" t="s">
        <v>68</v>
      </c>
      <c r="D2" s="110" t="s">
        <v>0</v>
      </c>
      <c r="E2" s="111" t="s">
        <v>69</v>
      </c>
      <c r="F2" s="110" t="s">
        <v>53</v>
      </c>
      <c r="G2" s="110" t="s">
        <v>54</v>
      </c>
      <c r="H2" s="110" t="s">
        <v>55</v>
      </c>
      <c r="I2" s="112" t="s">
        <v>1</v>
      </c>
    </row>
    <row r="3" spans="1:9" ht="24.75" customHeight="1">
      <c r="A3" s="67">
        <v>2018</v>
      </c>
      <c r="B3" s="67">
        <v>4</v>
      </c>
      <c r="C3" s="113" t="s">
        <v>351</v>
      </c>
      <c r="D3" s="67" t="s">
        <v>346</v>
      </c>
      <c r="E3" s="175">
        <v>46400</v>
      </c>
      <c r="F3" s="67" t="s">
        <v>23</v>
      </c>
      <c r="G3" s="67" t="s">
        <v>350</v>
      </c>
      <c r="H3" s="67" t="s">
        <v>352</v>
      </c>
      <c r="I3" s="79"/>
    </row>
    <row r="4" spans="1:9" ht="24.75" customHeight="1">
      <c r="A4" s="67">
        <v>2018</v>
      </c>
      <c r="B4" s="67">
        <v>4</v>
      </c>
      <c r="C4" s="113" t="s">
        <v>345</v>
      </c>
      <c r="D4" s="82" t="s">
        <v>346</v>
      </c>
      <c r="E4" s="175">
        <v>317500</v>
      </c>
      <c r="F4" s="82" t="s">
        <v>347</v>
      </c>
      <c r="G4" s="67" t="s">
        <v>348</v>
      </c>
      <c r="H4" s="67" t="s">
        <v>349</v>
      </c>
      <c r="I4" s="79"/>
    </row>
    <row r="5" spans="1:9" ht="24.75" customHeight="1">
      <c r="A5" s="67">
        <v>2018</v>
      </c>
      <c r="B5" s="67">
        <v>4</v>
      </c>
      <c r="C5" s="113" t="s">
        <v>353</v>
      </c>
      <c r="D5" s="82" t="s">
        <v>354</v>
      </c>
      <c r="E5" s="175">
        <v>4236</v>
      </c>
      <c r="F5" s="82" t="s">
        <v>355</v>
      </c>
      <c r="G5" s="67" t="s">
        <v>356</v>
      </c>
      <c r="H5" s="67" t="s">
        <v>357</v>
      </c>
      <c r="I5" s="79"/>
    </row>
    <row r="6" spans="1:9" ht="24.75" customHeight="1">
      <c r="A6" s="81">
        <v>2018</v>
      </c>
      <c r="B6" s="81">
        <v>5</v>
      </c>
      <c r="C6" s="163" t="s">
        <v>358</v>
      </c>
      <c r="D6" s="81" t="s">
        <v>174</v>
      </c>
      <c r="E6" s="176">
        <v>20000</v>
      </c>
      <c r="F6" s="81" t="s">
        <v>23</v>
      </c>
      <c r="G6" s="81" t="s">
        <v>359</v>
      </c>
      <c r="H6" s="81" t="s">
        <v>360</v>
      </c>
      <c r="I6" s="164"/>
    </row>
    <row r="7" spans="1:9" ht="24.75" customHeight="1">
      <c r="A7" s="67">
        <v>2018</v>
      </c>
      <c r="B7" s="67">
        <v>4</v>
      </c>
      <c r="C7" s="113" t="s">
        <v>392</v>
      </c>
      <c r="D7" s="82" t="s">
        <v>393</v>
      </c>
      <c r="E7" s="175">
        <v>6000</v>
      </c>
      <c r="F7" s="80" t="s">
        <v>396</v>
      </c>
      <c r="G7" s="80" t="s">
        <v>397</v>
      </c>
      <c r="H7" s="80" t="s">
        <v>398</v>
      </c>
      <c r="I7" s="67"/>
    </row>
    <row r="8" spans="1:9" ht="24.75" customHeight="1">
      <c r="A8" s="67">
        <v>2018</v>
      </c>
      <c r="B8" s="67">
        <v>4</v>
      </c>
      <c r="C8" s="115" t="s">
        <v>394</v>
      </c>
      <c r="D8" s="67" t="s">
        <v>395</v>
      </c>
      <c r="E8" s="117">
        <v>5000</v>
      </c>
      <c r="F8" s="80" t="s">
        <v>396</v>
      </c>
      <c r="G8" s="80" t="s">
        <v>397</v>
      </c>
      <c r="H8" s="80" t="s">
        <v>398</v>
      </c>
      <c r="I8" s="67"/>
    </row>
    <row r="9" spans="1:9" ht="24.75" customHeight="1">
      <c r="A9" s="67"/>
      <c r="B9" s="67"/>
      <c r="C9" s="113"/>
      <c r="D9" s="82" t="s">
        <v>50</v>
      </c>
      <c r="E9" s="83" t="s">
        <v>86</v>
      </c>
      <c r="F9" s="82" t="s">
        <v>50</v>
      </c>
      <c r="G9" s="82"/>
      <c r="H9" s="67"/>
      <c r="I9" s="67"/>
    </row>
    <row r="10" spans="1:9" ht="24.75" customHeight="1">
      <c r="A10" s="67"/>
      <c r="B10" s="67"/>
      <c r="C10" s="113"/>
      <c r="D10" s="67"/>
      <c r="E10" s="116"/>
      <c r="F10" s="67"/>
      <c r="G10" s="67"/>
      <c r="H10" s="67"/>
      <c r="I10" s="79"/>
    </row>
    <row r="11" spans="1:9" ht="24.75" customHeight="1">
      <c r="A11" s="67"/>
      <c r="B11" s="67"/>
      <c r="C11" s="113"/>
      <c r="D11" s="67"/>
      <c r="E11" s="116"/>
      <c r="F11" s="67"/>
      <c r="G11" s="67"/>
      <c r="H11" s="67"/>
      <c r="I11" s="79"/>
    </row>
    <row r="12" spans="1:9" ht="24.75" customHeight="1">
      <c r="A12" s="67"/>
      <c r="B12" s="67"/>
      <c r="C12" s="113"/>
      <c r="D12" s="67"/>
      <c r="E12" s="114"/>
      <c r="F12" s="67"/>
      <c r="G12" s="67"/>
      <c r="H12" s="67"/>
      <c r="I12" s="79"/>
    </row>
    <row r="13" spans="1:9" ht="24.75" customHeight="1">
      <c r="A13" s="67"/>
      <c r="B13" s="67"/>
      <c r="C13" s="115"/>
      <c r="D13" s="67"/>
      <c r="E13" s="116"/>
      <c r="F13" s="67"/>
      <c r="G13" s="67"/>
      <c r="H13" s="67"/>
      <c r="I13" s="67"/>
    </row>
    <row r="14" spans="1:9" ht="24.75" customHeight="1">
      <c r="A14" s="67"/>
      <c r="B14" s="67"/>
      <c r="C14" s="115"/>
      <c r="D14" s="67"/>
      <c r="E14" s="114"/>
      <c r="F14" s="67"/>
      <c r="G14" s="67"/>
      <c r="H14" s="67"/>
      <c r="I14" s="67"/>
    </row>
    <row r="15" spans="1:9" ht="24.75" customHeight="1">
      <c r="A15" s="67"/>
      <c r="B15" s="67"/>
      <c r="C15" s="115"/>
      <c r="D15" s="67"/>
      <c r="E15" s="114"/>
      <c r="F15" s="67"/>
      <c r="G15" s="67"/>
      <c r="H15" s="67"/>
      <c r="I15" s="67"/>
    </row>
    <row r="16" spans="1:9" ht="24.75" customHeight="1">
      <c r="A16" s="67"/>
      <c r="B16" s="67"/>
      <c r="C16" s="113"/>
      <c r="D16" s="67"/>
      <c r="E16" s="117"/>
      <c r="F16" s="67"/>
      <c r="G16" s="67"/>
      <c r="H16" s="67"/>
      <c r="I16" s="79"/>
    </row>
    <row r="17" spans="1:9" ht="24.75" customHeight="1">
      <c r="A17" s="67"/>
      <c r="B17" s="67"/>
      <c r="C17" s="113"/>
      <c r="D17" s="67"/>
      <c r="E17" s="117"/>
      <c r="F17" s="67"/>
      <c r="G17" s="67"/>
      <c r="H17" s="67"/>
      <c r="I17" s="79"/>
    </row>
    <row r="18" spans="1:9" ht="24.75" customHeight="1">
      <c r="A18" s="67"/>
      <c r="B18" s="67"/>
      <c r="C18" s="113"/>
      <c r="D18" s="67"/>
      <c r="E18" s="117"/>
      <c r="F18" s="67"/>
      <c r="G18" s="67"/>
      <c r="H18" s="67"/>
      <c r="I18" s="79"/>
    </row>
    <row r="19" spans="1:9" ht="24.75" customHeight="1">
      <c r="A19" s="67"/>
      <c r="B19" s="67"/>
      <c r="C19" s="113"/>
      <c r="D19" s="67"/>
      <c r="E19" s="117"/>
      <c r="F19" s="67"/>
      <c r="G19" s="67"/>
      <c r="H19" s="67"/>
      <c r="I19" s="79"/>
    </row>
  </sheetData>
  <mergeCells count="1">
    <mergeCell ref="A1:I1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J23" sqref="J2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7"/>
    <col min="11" max="11" width="11.6640625" style="28" customWidth="1"/>
    <col min="12" max="12" width="11.33203125" style="27" bestFit="1" customWidth="1"/>
  </cols>
  <sheetData>
    <row r="1" spans="1:13" ht="26.25" thickBot="1">
      <c r="A1" s="179" t="s">
        <v>146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ht="27" customHeight="1" thickBot="1">
      <c r="A2" s="45" t="s">
        <v>51</v>
      </c>
      <c r="B2" s="46" t="s">
        <v>52</v>
      </c>
      <c r="C2" s="47" t="s">
        <v>145</v>
      </c>
      <c r="D2" s="47" t="s">
        <v>144</v>
      </c>
      <c r="E2" s="47" t="s">
        <v>0</v>
      </c>
      <c r="F2" s="46" t="s">
        <v>143</v>
      </c>
      <c r="G2" s="46" t="s">
        <v>142</v>
      </c>
      <c r="H2" s="46" t="s">
        <v>141</v>
      </c>
      <c r="I2" s="46" t="s">
        <v>140</v>
      </c>
      <c r="J2" s="47" t="s">
        <v>53</v>
      </c>
      <c r="K2" s="47" t="s">
        <v>54</v>
      </c>
      <c r="L2" s="47" t="s">
        <v>55</v>
      </c>
      <c r="M2" s="48" t="s">
        <v>1</v>
      </c>
    </row>
    <row r="3" spans="1:13" ht="27" customHeight="1" thickTop="1" thickBot="1">
      <c r="A3" s="103"/>
      <c r="B3" s="100"/>
      <c r="C3" s="102"/>
      <c r="D3" s="102"/>
      <c r="E3" s="118" t="s">
        <v>158</v>
      </c>
      <c r="F3" s="119" t="s">
        <v>159</v>
      </c>
      <c r="G3" s="120" t="s">
        <v>160</v>
      </c>
      <c r="H3" s="101"/>
      <c r="I3" s="101"/>
      <c r="J3" s="100"/>
      <c r="K3" s="100"/>
      <c r="L3" s="100"/>
      <c r="M3" s="99"/>
    </row>
  </sheetData>
  <mergeCells count="1">
    <mergeCell ref="A1:M1"/>
  </mergeCells>
  <phoneticPr fontId="3" type="noConversion"/>
  <dataValidations disablePrompts="1" count="1"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F8" sqref="F8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80" t="s">
        <v>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5.5">
      <c r="A2" s="181" t="s">
        <v>23</v>
      </c>
      <c r="B2" s="181"/>
      <c r="C2" s="1"/>
      <c r="D2" s="1"/>
      <c r="E2" s="1"/>
      <c r="F2" s="2"/>
      <c r="G2" s="2"/>
      <c r="H2" s="2"/>
      <c r="I2" s="2"/>
      <c r="J2" s="182" t="s">
        <v>3</v>
      </c>
      <c r="K2" s="18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 t="s">
        <v>74</v>
      </c>
      <c r="B4" s="38" t="s">
        <v>200</v>
      </c>
      <c r="C4" s="37" t="s">
        <v>70</v>
      </c>
      <c r="D4" s="7" t="s">
        <v>201</v>
      </c>
      <c r="E4" s="6" t="s">
        <v>202</v>
      </c>
      <c r="F4" s="6" t="s">
        <v>202</v>
      </c>
      <c r="G4" s="14">
        <v>317500000</v>
      </c>
      <c r="H4" s="14">
        <v>317500000</v>
      </c>
      <c r="I4" s="37" t="s">
        <v>71</v>
      </c>
      <c r="J4" s="4" t="s">
        <v>72</v>
      </c>
      <c r="K4" s="3" t="s">
        <v>203</v>
      </c>
    </row>
    <row r="5" spans="1:11" ht="47.25" customHeight="1">
      <c r="A5" s="3"/>
      <c r="B5" s="38"/>
      <c r="C5" s="93" t="s">
        <v>92</v>
      </c>
      <c r="D5" s="3" t="s">
        <v>93</v>
      </c>
      <c r="E5" s="3" t="s">
        <v>94</v>
      </c>
      <c r="F5" s="93" t="s">
        <v>92</v>
      </c>
      <c r="G5" s="92"/>
      <c r="H5" s="14"/>
      <c r="I5" s="37"/>
      <c r="J5" s="4"/>
      <c r="K5" s="5"/>
    </row>
    <row r="6" spans="1:11" ht="47.25" customHeight="1">
      <c r="A6" s="91"/>
      <c r="B6" s="91"/>
      <c r="C6" s="93"/>
      <c r="D6" s="3"/>
      <c r="E6" s="3"/>
      <c r="F6" s="93"/>
      <c r="G6" s="92"/>
      <c r="H6" s="91"/>
      <c r="I6" s="91"/>
      <c r="J6" s="91"/>
      <c r="K6" s="91"/>
    </row>
    <row r="7" spans="1:11" ht="47.2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1" ht="47.25" customHeigh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1:11" ht="47.25" customHeight="1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ht="47.25" customHeight="1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1" ht="47.25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</row>
    <row r="12" spans="1:11" ht="47.25" customHeight="1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</row>
    <row r="13" spans="1:11" ht="47.25" customHeight="1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22" spans="2:10">
      <c r="B22" s="183" t="s">
        <v>148</v>
      </c>
      <c r="C22" s="183"/>
      <c r="D22" s="183"/>
      <c r="E22" s="183"/>
      <c r="F22" s="183"/>
      <c r="G22" s="183"/>
      <c r="H22" s="183"/>
      <c r="I22" s="183"/>
      <c r="J22" s="183"/>
    </row>
    <row r="23" spans="2:10">
      <c r="B23" s="183"/>
      <c r="C23" s="183"/>
      <c r="D23" s="183"/>
      <c r="E23" s="183"/>
      <c r="F23" s="183"/>
      <c r="G23" s="183"/>
      <c r="H23" s="183"/>
      <c r="I23" s="183"/>
      <c r="J23" s="183"/>
    </row>
    <row r="24" spans="2:10">
      <c r="B24" s="183"/>
      <c r="C24" s="183"/>
      <c r="D24" s="183"/>
      <c r="E24" s="183"/>
      <c r="F24" s="183"/>
      <c r="G24" s="183"/>
      <c r="H24" s="183"/>
      <c r="I24" s="183"/>
      <c r="J24" s="183"/>
    </row>
    <row r="25" spans="2:10">
      <c r="B25" s="183"/>
      <c r="C25" s="183"/>
      <c r="D25" s="183"/>
      <c r="E25" s="183"/>
      <c r="F25" s="183"/>
      <c r="G25" s="183"/>
      <c r="H25" s="183"/>
      <c r="I25" s="183"/>
      <c r="J25" s="183"/>
    </row>
    <row r="26" spans="2:10">
      <c r="B26" s="183"/>
      <c r="C26" s="183"/>
      <c r="D26" s="183"/>
      <c r="E26" s="183"/>
      <c r="F26" s="183"/>
      <c r="G26" s="183"/>
      <c r="H26" s="183"/>
      <c r="I26" s="183"/>
      <c r="J26" s="183"/>
    </row>
    <row r="27" spans="2:10">
      <c r="B27" s="183"/>
      <c r="C27" s="183"/>
      <c r="D27" s="183"/>
      <c r="E27" s="183"/>
      <c r="F27" s="183"/>
      <c r="G27" s="183"/>
      <c r="H27" s="183"/>
      <c r="I27" s="183"/>
      <c r="J27" s="183"/>
    </row>
    <row r="28" spans="2:10">
      <c r="B28" s="183"/>
      <c r="C28" s="183"/>
      <c r="D28" s="183"/>
      <c r="E28" s="183"/>
      <c r="F28" s="183"/>
      <c r="G28" s="183"/>
      <c r="H28" s="183"/>
      <c r="I28" s="183"/>
      <c r="J28" s="183"/>
    </row>
    <row r="29" spans="2:10">
      <c r="B29" s="183"/>
      <c r="C29" s="183"/>
      <c r="D29" s="183"/>
      <c r="E29" s="183"/>
      <c r="F29" s="183"/>
      <c r="G29" s="183"/>
      <c r="H29" s="183"/>
      <c r="I29" s="183"/>
      <c r="J29" s="183"/>
    </row>
    <row r="30" spans="2:10">
      <c r="B30" s="183"/>
      <c r="C30" s="183"/>
      <c r="D30" s="183"/>
      <c r="E30" s="183"/>
      <c r="F30" s="183"/>
      <c r="G30" s="183"/>
      <c r="H30" s="183"/>
      <c r="I30" s="183"/>
      <c r="J30" s="183"/>
    </row>
    <row r="31" spans="2:10">
      <c r="B31" s="183"/>
      <c r="C31" s="183"/>
      <c r="D31" s="183"/>
      <c r="E31" s="183"/>
      <c r="F31" s="183"/>
      <c r="G31" s="183"/>
      <c r="H31" s="183"/>
      <c r="I31" s="183"/>
      <c r="J31" s="183"/>
    </row>
    <row r="32" spans="2:10">
      <c r="B32" s="183"/>
      <c r="C32" s="183"/>
      <c r="D32" s="183"/>
      <c r="E32" s="183"/>
      <c r="F32" s="183"/>
      <c r="G32" s="183"/>
      <c r="H32" s="183"/>
      <c r="I32" s="183"/>
      <c r="J32" s="183"/>
    </row>
    <row r="33" spans="2:10">
      <c r="B33" s="183"/>
      <c r="C33" s="183"/>
      <c r="D33" s="183"/>
      <c r="E33" s="183"/>
      <c r="F33" s="183"/>
      <c r="G33" s="183"/>
      <c r="H33" s="183"/>
      <c r="I33" s="183"/>
      <c r="J33" s="183"/>
    </row>
    <row r="34" spans="2:10">
      <c r="B34" s="183"/>
      <c r="C34" s="183"/>
      <c r="D34" s="183"/>
      <c r="E34" s="183"/>
      <c r="F34" s="183"/>
      <c r="G34" s="183"/>
      <c r="H34" s="183"/>
      <c r="I34" s="183"/>
      <c r="J34" s="183"/>
    </row>
    <row r="35" spans="2:10">
      <c r="B35" s="183"/>
      <c r="C35" s="183"/>
      <c r="D35" s="183"/>
      <c r="E35" s="183"/>
      <c r="F35" s="183"/>
      <c r="G35" s="183"/>
      <c r="H35" s="183"/>
      <c r="I35" s="183"/>
      <c r="J35" s="183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6" sqref="C6:F6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80" t="s">
        <v>24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5.5">
      <c r="A2" s="181" t="s">
        <v>23</v>
      </c>
      <c r="B2" s="181"/>
      <c r="C2" s="1"/>
      <c r="D2" s="1"/>
      <c r="E2" s="1"/>
      <c r="F2" s="13"/>
      <c r="G2" s="13"/>
      <c r="H2" s="13"/>
      <c r="I2" s="13"/>
      <c r="J2" s="182" t="s">
        <v>3</v>
      </c>
      <c r="K2" s="18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 t="s">
        <v>95</v>
      </c>
      <c r="B4" s="95" t="s">
        <v>204</v>
      </c>
      <c r="C4" s="37" t="s">
        <v>70</v>
      </c>
      <c r="D4" s="56" t="s">
        <v>205</v>
      </c>
      <c r="E4" s="55" t="s">
        <v>206</v>
      </c>
      <c r="F4" s="57">
        <v>249916.25</v>
      </c>
      <c r="G4" s="59">
        <v>0.86745000000000005</v>
      </c>
      <c r="H4" s="94" t="s">
        <v>208</v>
      </c>
      <c r="I4" s="94" t="s">
        <v>209</v>
      </c>
      <c r="J4" s="96" t="s">
        <v>209</v>
      </c>
      <c r="K4" s="58" t="s">
        <v>207</v>
      </c>
    </row>
    <row r="5" spans="1:11" ht="42" customHeight="1">
      <c r="A5" s="3"/>
      <c r="B5" s="95"/>
      <c r="C5" s="93" t="s">
        <v>92</v>
      </c>
      <c r="D5" s="3" t="s">
        <v>93</v>
      </c>
      <c r="E5" s="3" t="s">
        <v>94</v>
      </c>
      <c r="F5" s="93" t="s">
        <v>92</v>
      </c>
      <c r="G5" s="59"/>
      <c r="H5" s="94"/>
      <c r="I5" s="94"/>
      <c r="J5" s="96"/>
      <c r="K5" s="58"/>
    </row>
    <row r="6" spans="1:11" ht="42" customHeight="1">
      <c r="A6" s="3"/>
      <c r="B6" s="3"/>
      <c r="C6" s="93"/>
      <c r="D6" s="3"/>
      <c r="E6" s="3"/>
      <c r="F6" s="93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6" workbookViewId="0">
      <selection activeCell="D27" sqref="D27"/>
    </sheetView>
  </sheetViews>
  <sheetFormatPr defaultRowHeight="13.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>
      <c r="A1" s="180" t="s">
        <v>13</v>
      </c>
      <c r="B1" s="180"/>
      <c r="C1" s="180"/>
      <c r="D1" s="180"/>
      <c r="E1" s="180"/>
      <c r="F1" s="180"/>
      <c r="G1" s="180"/>
      <c r="H1" s="180"/>
      <c r="I1" s="180"/>
    </row>
    <row r="2" spans="1:9" ht="25.5">
      <c r="A2" s="9" t="s">
        <v>23</v>
      </c>
      <c r="B2" s="12"/>
      <c r="C2" s="1"/>
      <c r="D2" s="1"/>
      <c r="E2" s="1"/>
      <c r="F2" s="2"/>
      <c r="G2" s="2"/>
      <c r="H2" s="182" t="s">
        <v>3</v>
      </c>
      <c r="I2" s="182"/>
    </row>
    <row r="3" spans="1:9" ht="29.25" customHeight="1">
      <c r="A3" s="11" t="s">
        <v>5</v>
      </c>
      <c r="B3" s="11" t="s">
        <v>31</v>
      </c>
      <c r="C3" s="11" t="s">
        <v>14</v>
      </c>
      <c r="D3" s="11" t="s">
        <v>15</v>
      </c>
      <c r="E3" s="11" t="s">
        <v>16</v>
      </c>
      <c r="F3" s="11" t="s">
        <v>17</v>
      </c>
      <c r="G3" s="53" t="s">
        <v>73</v>
      </c>
      <c r="H3" s="11" t="s">
        <v>30</v>
      </c>
      <c r="I3" s="11" t="s">
        <v>18</v>
      </c>
    </row>
    <row r="4" spans="1:9" ht="24" customHeight="1">
      <c r="A4" s="15" t="s">
        <v>96</v>
      </c>
      <c r="B4" s="15" t="s">
        <v>97</v>
      </c>
      <c r="C4" s="16">
        <v>1023600</v>
      </c>
      <c r="D4" s="17" t="s">
        <v>88</v>
      </c>
      <c r="E4" s="17" t="s">
        <v>90</v>
      </c>
      <c r="F4" s="18" t="s">
        <v>87</v>
      </c>
      <c r="G4" s="18" t="s">
        <v>240</v>
      </c>
      <c r="H4" s="18" t="s">
        <v>241</v>
      </c>
      <c r="I4" s="157"/>
    </row>
    <row r="5" spans="1:9" ht="24" customHeight="1">
      <c r="A5" s="50" t="s">
        <v>98</v>
      </c>
      <c r="B5" s="97" t="s">
        <v>99</v>
      </c>
      <c r="C5" s="51">
        <v>13572000</v>
      </c>
      <c r="D5" s="49" t="s">
        <v>100</v>
      </c>
      <c r="E5" s="18" t="s">
        <v>90</v>
      </c>
      <c r="F5" s="18" t="s">
        <v>89</v>
      </c>
      <c r="G5" s="18" t="s">
        <v>240</v>
      </c>
      <c r="H5" s="18" t="s">
        <v>241</v>
      </c>
      <c r="I5" s="157"/>
    </row>
    <row r="6" spans="1:9" ht="24" customHeight="1">
      <c r="A6" s="50" t="s">
        <v>101</v>
      </c>
      <c r="B6" s="50" t="s">
        <v>102</v>
      </c>
      <c r="C6" s="51">
        <v>8428200</v>
      </c>
      <c r="D6" s="83" t="s">
        <v>103</v>
      </c>
      <c r="E6" s="82" t="s">
        <v>104</v>
      </c>
      <c r="F6" s="18" t="s">
        <v>105</v>
      </c>
      <c r="G6" s="18" t="s">
        <v>240</v>
      </c>
      <c r="H6" s="18" t="s">
        <v>241</v>
      </c>
      <c r="I6" s="157"/>
    </row>
    <row r="7" spans="1:9" ht="24" customHeight="1">
      <c r="A7" s="50" t="s">
        <v>106</v>
      </c>
      <c r="B7" s="50" t="s">
        <v>107</v>
      </c>
      <c r="C7" s="51">
        <v>3480000</v>
      </c>
      <c r="D7" s="49" t="s">
        <v>108</v>
      </c>
      <c r="E7" s="18" t="s">
        <v>104</v>
      </c>
      <c r="F7" s="18" t="s">
        <v>105</v>
      </c>
      <c r="G7" s="18" t="s">
        <v>240</v>
      </c>
      <c r="H7" s="18" t="s">
        <v>241</v>
      </c>
      <c r="I7" s="160"/>
    </row>
    <row r="8" spans="1:9" ht="24" customHeight="1">
      <c r="A8" s="50" t="s">
        <v>109</v>
      </c>
      <c r="B8" s="50" t="s">
        <v>110</v>
      </c>
      <c r="C8" s="51">
        <v>14964000</v>
      </c>
      <c r="D8" s="49" t="s">
        <v>111</v>
      </c>
      <c r="E8" s="18" t="s">
        <v>104</v>
      </c>
      <c r="F8" s="18" t="s">
        <v>105</v>
      </c>
      <c r="G8" s="18" t="s">
        <v>240</v>
      </c>
      <c r="H8" s="18" t="s">
        <v>241</v>
      </c>
      <c r="I8" s="161"/>
    </row>
    <row r="9" spans="1:9" ht="24" customHeight="1">
      <c r="A9" s="97" t="s">
        <v>112</v>
      </c>
      <c r="B9" s="50" t="s">
        <v>113</v>
      </c>
      <c r="C9" s="51">
        <v>3000000</v>
      </c>
      <c r="D9" s="49" t="s">
        <v>114</v>
      </c>
      <c r="E9" s="18" t="s">
        <v>104</v>
      </c>
      <c r="F9" s="18" t="s">
        <v>115</v>
      </c>
      <c r="G9" s="18" t="s">
        <v>240</v>
      </c>
      <c r="H9" s="18" t="s">
        <v>241</v>
      </c>
      <c r="I9" s="160"/>
    </row>
    <row r="10" spans="1:9" ht="24" customHeight="1">
      <c r="A10" s="50" t="s">
        <v>116</v>
      </c>
      <c r="B10" s="50" t="s">
        <v>117</v>
      </c>
      <c r="C10" s="51">
        <v>3840000</v>
      </c>
      <c r="D10" s="49" t="s">
        <v>118</v>
      </c>
      <c r="E10" s="18" t="s">
        <v>104</v>
      </c>
      <c r="F10" s="18" t="s">
        <v>105</v>
      </c>
      <c r="G10" s="18" t="s">
        <v>240</v>
      </c>
      <c r="H10" s="18" t="s">
        <v>241</v>
      </c>
      <c r="I10" s="160"/>
    </row>
    <row r="11" spans="1:9" ht="24" customHeight="1">
      <c r="A11" s="97" t="s">
        <v>119</v>
      </c>
      <c r="B11" s="50" t="s">
        <v>120</v>
      </c>
      <c r="C11" s="51">
        <v>5016000</v>
      </c>
      <c r="D11" s="49" t="s">
        <v>121</v>
      </c>
      <c r="E11" s="18" t="s">
        <v>122</v>
      </c>
      <c r="F11" s="18" t="s">
        <v>105</v>
      </c>
      <c r="G11" s="18" t="s">
        <v>240</v>
      </c>
      <c r="H11" s="18" t="s">
        <v>241</v>
      </c>
      <c r="I11" s="160"/>
    </row>
    <row r="12" spans="1:9" ht="24" customHeight="1">
      <c r="A12" s="50" t="s">
        <v>123</v>
      </c>
      <c r="B12" s="50" t="s">
        <v>124</v>
      </c>
      <c r="C12" s="51">
        <v>1752000</v>
      </c>
      <c r="D12" s="49" t="s">
        <v>125</v>
      </c>
      <c r="E12" s="18" t="s">
        <v>122</v>
      </c>
      <c r="F12" s="18" t="s">
        <v>105</v>
      </c>
      <c r="G12" s="18" t="s">
        <v>240</v>
      </c>
      <c r="H12" s="18" t="s">
        <v>241</v>
      </c>
      <c r="I12" s="160"/>
    </row>
    <row r="13" spans="1:9" ht="24" customHeight="1">
      <c r="A13" s="15" t="s">
        <v>126</v>
      </c>
      <c r="B13" s="15" t="s">
        <v>127</v>
      </c>
      <c r="C13" s="16">
        <v>6840000</v>
      </c>
      <c r="D13" s="49" t="s">
        <v>128</v>
      </c>
      <c r="E13" s="18" t="s">
        <v>122</v>
      </c>
      <c r="F13" s="18" t="s">
        <v>105</v>
      </c>
      <c r="G13" s="18" t="s">
        <v>240</v>
      </c>
      <c r="H13" s="18" t="s">
        <v>241</v>
      </c>
      <c r="I13" s="160"/>
    </row>
    <row r="14" spans="1:9" ht="24" customHeight="1">
      <c r="A14" s="15" t="s">
        <v>164</v>
      </c>
      <c r="B14" s="15" t="s">
        <v>166</v>
      </c>
      <c r="C14" s="16">
        <v>17850000</v>
      </c>
      <c r="D14" s="83" t="s">
        <v>167</v>
      </c>
      <c r="E14" s="82" t="s">
        <v>168</v>
      </c>
      <c r="F14" s="18" t="s">
        <v>169</v>
      </c>
      <c r="G14" s="18" t="s">
        <v>240</v>
      </c>
      <c r="H14" s="18" t="s">
        <v>241</v>
      </c>
      <c r="I14" s="160"/>
    </row>
    <row r="15" spans="1:9" ht="24" customHeight="1">
      <c r="A15" s="15" t="s">
        <v>198</v>
      </c>
      <c r="B15" s="15" t="s">
        <v>189</v>
      </c>
      <c r="C15" s="16">
        <v>3960000</v>
      </c>
      <c r="D15" s="17" t="s">
        <v>190</v>
      </c>
      <c r="E15" s="17" t="s">
        <v>191</v>
      </c>
      <c r="F15" s="18" t="s">
        <v>192</v>
      </c>
      <c r="G15" s="18" t="s">
        <v>240</v>
      </c>
      <c r="H15" s="18" t="s">
        <v>241</v>
      </c>
      <c r="I15" s="160"/>
    </row>
    <row r="16" spans="1:9" ht="24" customHeight="1">
      <c r="A16" s="15" t="s">
        <v>193</v>
      </c>
      <c r="B16" s="15" t="s">
        <v>197</v>
      </c>
      <c r="C16" s="16">
        <v>3960000</v>
      </c>
      <c r="D16" s="17" t="s">
        <v>194</v>
      </c>
      <c r="E16" s="17" t="s">
        <v>195</v>
      </c>
      <c r="F16" s="18" t="s">
        <v>196</v>
      </c>
      <c r="G16" s="18" t="s">
        <v>240</v>
      </c>
      <c r="H16" s="18" t="s">
        <v>241</v>
      </c>
      <c r="I16" s="142"/>
    </row>
    <row r="17" spans="1:9" ht="24" customHeight="1">
      <c r="A17" s="15" t="s">
        <v>210</v>
      </c>
      <c r="B17" s="15" t="s">
        <v>211</v>
      </c>
      <c r="C17" s="158" t="s">
        <v>209</v>
      </c>
      <c r="D17" s="83" t="s">
        <v>212</v>
      </c>
      <c r="E17" s="82" t="s">
        <v>213</v>
      </c>
      <c r="F17" s="18" t="s">
        <v>215</v>
      </c>
      <c r="G17" s="18" t="s">
        <v>240</v>
      </c>
      <c r="H17" s="18" t="s">
        <v>241</v>
      </c>
      <c r="I17" s="142"/>
    </row>
    <row r="18" spans="1:9" ht="24" customHeight="1">
      <c r="A18" s="15" t="s">
        <v>230</v>
      </c>
      <c r="B18" s="15" t="s">
        <v>242</v>
      </c>
      <c r="C18" s="159">
        <v>4059000</v>
      </c>
      <c r="D18" s="83" t="s">
        <v>243</v>
      </c>
      <c r="E18" s="82" t="s">
        <v>244</v>
      </c>
      <c r="F18" s="18" t="s">
        <v>245</v>
      </c>
      <c r="G18" s="18" t="s">
        <v>246</v>
      </c>
      <c r="H18" s="18" t="s">
        <v>246</v>
      </c>
      <c r="I18" s="142"/>
    </row>
    <row r="19" spans="1:9" ht="24" customHeight="1">
      <c r="A19" s="15" t="s">
        <v>236</v>
      </c>
      <c r="B19" s="15" t="s">
        <v>237</v>
      </c>
      <c r="C19" s="159">
        <v>1070000</v>
      </c>
      <c r="D19" s="83" t="s">
        <v>247</v>
      </c>
      <c r="E19" s="82" t="s">
        <v>247</v>
      </c>
      <c r="F19" s="18" t="s">
        <v>248</v>
      </c>
      <c r="G19" s="18" t="s">
        <v>248</v>
      </c>
      <c r="H19" s="18" t="s">
        <v>248</v>
      </c>
      <c r="I19" s="142"/>
    </row>
    <row r="20" spans="1:9" ht="24" customHeight="1">
      <c r="A20" s="15" t="s">
        <v>249</v>
      </c>
      <c r="B20" s="15" t="s">
        <v>250</v>
      </c>
      <c r="C20" s="159">
        <v>345900</v>
      </c>
      <c r="D20" s="83" t="s">
        <v>251</v>
      </c>
      <c r="E20" s="83" t="s">
        <v>251</v>
      </c>
      <c r="F20" s="18" t="s">
        <v>252</v>
      </c>
      <c r="G20" s="18" t="s">
        <v>253</v>
      </c>
      <c r="H20" s="18" t="s">
        <v>253</v>
      </c>
      <c r="I20" s="142"/>
    </row>
    <row r="21" spans="1:9" ht="24" customHeight="1">
      <c r="A21" s="15" t="s">
        <v>254</v>
      </c>
      <c r="B21" s="15" t="s">
        <v>255</v>
      </c>
      <c r="C21" s="159">
        <v>2940000</v>
      </c>
      <c r="D21" s="83" t="s">
        <v>256</v>
      </c>
      <c r="E21" s="83" t="s">
        <v>256</v>
      </c>
      <c r="F21" s="18" t="s">
        <v>257</v>
      </c>
      <c r="G21" s="18" t="s">
        <v>258</v>
      </c>
      <c r="H21" s="18" t="s">
        <v>258</v>
      </c>
      <c r="I21" s="142"/>
    </row>
    <row r="22" spans="1:9" ht="24" customHeight="1">
      <c r="A22" s="15" t="s">
        <v>259</v>
      </c>
      <c r="B22" s="15" t="s">
        <v>260</v>
      </c>
      <c r="C22" s="159">
        <v>1624000</v>
      </c>
      <c r="D22" s="83" t="s">
        <v>256</v>
      </c>
      <c r="E22" s="83" t="s">
        <v>256</v>
      </c>
      <c r="F22" s="18" t="s">
        <v>261</v>
      </c>
      <c r="G22" s="18" t="s">
        <v>261</v>
      </c>
      <c r="H22" s="18" t="s">
        <v>261</v>
      </c>
      <c r="I22" s="142"/>
    </row>
    <row r="23" spans="1:9" ht="24" customHeight="1">
      <c r="A23" s="15" t="s">
        <v>228</v>
      </c>
      <c r="B23" s="15" t="s">
        <v>262</v>
      </c>
      <c r="C23" s="159">
        <v>62073000</v>
      </c>
      <c r="D23" s="83" t="s">
        <v>214</v>
      </c>
      <c r="E23" s="83" t="s">
        <v>214</v>
      </c>
      <c r="F23" s="18" t="s">
        <v>263</v>
      </c>
      <c r="G23" s="18" t="s">
        <v>264</v>
      </c>
      <c r="H23" s="18" t="s">
        <v>264</v>
      </c>
      <c r="I23" s="142"/>
    </row>
    <row r="24" spans="1:9" ht="24" customHeight="1">
      <c r="A24" s="15"/>
      <c r="B24" s="15"/>
      <c r="C24" s="82" t="s">
        <v>50</v>
      </c>
      <c r="D24" s="83" t="s">
        <v>86</v>
      </c>
      <c r="E24" s="82" t="s">
        <v>50</v>
      </c>
      <c r="F24" s="18"/>
      <c r="G24" s="18"/>
      <c r="H24" s="18"/>
      <c r="I24" s="52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L6" sqref="L6"/>
    </sheetView>
  </sheetViews>
  <sheetFormatPr defaultRowHeight="13.5"/>
  <cols>
    <col min="1" max="1" width="12.5546875" style="8" customWidth="1"/>
    <col min="2" max="2" width="20.77734375" style="133" customWidth="1"/>
    <col min="3" max="3" width="11.109375" style="136" customWidth="1"/>
    <col min="4" max="4" width="9.5546875" style="134" customWidth="1"/>
    <col min="5" max="8" width="9.5546875" style="127" customWidth="1"/>
    <col min="9" max="9" width="16.109375" style="24" customWidth="1"/>
  </cols>
  <sheetData>
    <row r="1" spans="1:9" ht="25.5">
      <c r="A1" s="180" t="s">
        <v>19</v>
      </c>
      <c r="B1" s="180"/>
      <c r="C1" s="180"/>
      <c r="D1" s="180"/>
      <c r="E1" s="180"/>
      <c r="F1" s="180"/>
      <c r="G1" s="180"/>
      <c r="H1" s="180"/>
      <c r="I1" s="180"/>
    </row>
    <row r="2" spans="1:9" ht="25.5">
      <c r="A2" s="107" t="s">
        <v>23</v>
      </c>
      <c r="B2" s="128"/>
      <c r="C2" s="130"/>
      <c r="D2" s="125"/>
      <c r="E2" s="125"/>
      <c r="F2" s="125"/>
      <c r="G2" s="125"/>
      <c r="H2" s="125"/>
      <c r="I2" s="98" t="s">
        <v>136</v>
      </c>
    </row>
    <row r="3" spans="1:9" ht="26.25" customHeight="1">
      <c r="A3" s="10" t="s">
        <v>4</v>
      </c>
      <c r="B3" s="129" t="s">
        <v>5</v>
      </c>
      <c r="C3" s="129" t="s">
        <v>131</v>
      </c>
      <c r="D3" s="126" t="s">
        <v>132</v>
      </c>
      <c r="E3" s="126" t="s">
        <v>137</v>
      </c>
      <c r="F3" s="126" t="s">
        <v>133</v>
      </c>
      <c r="G3" s="126" t="s">
        <v>134</v>
      </c>
      <c r="H3" s="126" t="s">
        <v>135</v>
      </c>
      <c r="I3" s="11" t="s">
        <v>147</v>
      </c>
    </row>
    <row r="4" spans="1:9" ht="25.5" customHeight="1">
      <c r="A4" s="20" t="s">
        <v>176</v>
      </c>
      <c r="B4" s="141" t="s">
        <v>216</v>
      </c>
      <c r="C4" s="131" t="s">
        <v>177</v>
      </c>
      <c r="D4" s="143">
        <v>1023600</v>
      </c>
      <c r="E4" s="144" t="s">
        <v>178</v>
      </c>
      <c r="F4" s="143">
        <v>85300</v>
      </c>
      <c r="G4" s="143"/>
      <c r="H4" s="143">
        <f>85300*2</f>
        <v>170600</v>
      </c>
      <c r="I4" s="145"/>
    </row>
    <row r="5" spans="1:9" ht="25.5" customHeight="1">
      <c r="A5" s="20" t="s">
        <v>176</v>
      </c>
      <c r="B5" s="135" t="s">
        <v>217</v>
      </c>
      <c r="C5" s="135" t="s">
        <v>179</v>
      </c>
      <c r="D5" s="143">
        <v>3840000</v>
      </c>
      <c r="E5" s="143"/>
      <c r="F5" s="132">
        <v>320000</v>
      </c>
      <c r="G5" s="143"/>
      <c r="H5" s="132">
        <f>320000*2</f>
        <v>640000</v>
      </c>
      <c r="I5" s="145"/>
    </row>
    <row r="6" spans="1:9" ht="25.5" customHeight="1">
      <c r="A6" s="20" t="s">
        <v>176</v>
      </c>
      <c r="B6" s="135" t="s">
        <v>218</v>
      </c>
      <c r="C6" s="135" t="s">
        <v>180</v>
      </c>
      <c r="D6" s="143">
        <v>3000000</v>
      </c>
      <c r="E6" s="143"/>
      <c r="F6" s="132">
        <v>250000</v>
      </c>
      <c r="G6" s="143"/>
      <c r="H6" s="132">
        <f>250000*2</f>
        <v>500000</v>
      </c>
      <c r="I6" s="145"/>
    </row>
    <row r="7" spans="1:9" ht="25.5" customHeight="1">
      <c r="A7" s="20" t="s">
        <v>176</v>
      </c>
      <c r="B7" s="135" t="s">
        <v>219</v>
      </c>
      <c r="C7" s="135" t="s">
        <v>181</v>
      </c>
      <c r="D7" s="143">
        <v>5016000</v>
      </c>
      <c r="E7" s="143"/>
      <c r="F7" s="132">
        <v>418000</v>
      </c>
      <c r="G7" s="143"/>
      <c r="H7" s="132">
        <f>418000*2</f>
        <v>836000</v>
      </c>
      <c r="I7" s="145"/>
    </row>
    <row r="8" spans="1:9" ht="25.5" customHeight="1">
      <c r="A8" s="20" t="s">
        <v>176</v>
      </c>
      <c r="B8" s="135" t="s">
        <v>220</v>
      </c>
      <c r="C8" s="135" t="s">
        <v>182</v>
      </c>
      <c r="D8" s="143">
        <v>3480000</v>
      </c>
      <c r="E8" s="143"/>
      <c r="F8" s="132">
        <v>290000</v>
      </c>
      <c r="G8" s="143"/>
      <c r="H8" s="132">
        <f>290000*2</f>
        <v>580000</v>
      </c>
      <c r="I8" s="145"/>
    </row>
    <row r="9" spans="1:9" ht="25.5" customHeight="1">
      <c r="A9" s="20" t="s">
        <v>176</v>
      </c>
      <c r="B9" s="135" t="s">
        <v>221</v>
      </c>
      <c r="C9" s="135" t="s">
        <v>183</v>
      </c>
      <c r="D9" s="146">
        <v>1752000</v>
      </c>
      <c r="E9" s="146"/>
      <c r="F9" s="132">
        <v>146000</v>
      </c>
      <c r="G9" s="146"/>
      <c r="H9" s="132">
        <f>146000*2</f>
        <v>292000</v>
      </c>
      <c r="I9" s="145"/>
    </row>
    <row r="10" spans="1:9" ht="25.5" customHeight="1">
      <c r="A10" s="20" t="s">
        <v>176</v>
      </c>
      <c r="B10" s="135" t="s">
        <v>222</v>
      </c>
      <c r="C10" s="135" t="s">
        <v>184</v>
      </c>
      <c r="D10" s="146">
        <v>14964000</v>
      </c>
      <c r="E10" s="146"/>
      <c r="F10" s="132">
        <v>1247000</v>
      </c>
      <c r="G10" s="146"/>
      <c r="H10" s="132">
        <f>1247000*2</f>
        <v>2494000</v>
      </c>
      <c r="I10" s="145"/>
    </row>
    <row r="11" spans="1:9" ht="25.5" customHeight="1">
      <c r="A11" s="20" t="s">
        <v>176</v>
      </c>
      <c r="B11" s="135" t="s">
        <v>223</v>
      </c>
      <c r="C11" s="135" t="s">
        <v>185</v>
      </c>
      <c r="D11" s="146">
        <v>13572000</v>
      </c>
      <c r="E11" s="146"/>
      <c r="F11" s="132">
        <v>1131000</v>
      </c>
      <c r="G11" s="146"/>
      <c r="H11" s="132">
        <f>1131000*2</f>
        <v>2262000</v>
      </c>
      <c r="I11" s="145"/>
    </row>
    <row r="12" spans="1:9" ht="25.5" customHeight="1">
      <c r="A12" s="20" t="s">
        <v>176</v>
      </c>
      <c r="B12" s="135" t="s">
        <v>224</v>
      </c>
      <c r="C12" s="135" t="s">
        <v>186</v>
      </c>
      <c r="D12" s="146">
        <v>6840000</v>
      </c>
      <c r="E12" s="146"/>
      <c r="F12" s="132">
        <v>570000</v>
      </c>
      <c r="G12" s="146"/>
      <c r="H12" s="132">
        <f>570000*2</f>
        <v>1140000</v>
      </c>
      <c r="I12" s="145"/>
    </row>
    <row r="13" spans="1:9" ht="25.5" customHeight="1">
      <c r="A13" s="20" t="s">
        <v>176</v>
      </c>
      <c r="B13" s="135" t="s">
        <v>225</v>
      </c>
      <c r="C13" s="135" t="s">
        <v>187</v>
      </c>
      <c r="D13" s="147">
        <v>8580000</v>
      </c>
      <c r="E13" s="143"/>
      <c r="F13" s="132">
        <v>660000</v>
      </c>
      <c r="G13" s="143"/>
      <c r="H13" s="132">
        <f>660000*2</f>
        <v>1320000</v>
      </c>
      <c r="I13" s="148"/>
    </row>
    <row r="14" spans="1:9" ht="25.5" customHeight="1">
      <c r="A14" s="20" t="s">
        <v>176</v>
      </c>
      <c r="B14" s="135" t="s">
        <v>226</v>
      </c>
      <c r="C14" s="135" t="s">
        <v>188</v>
      </c>
      <c r="D14" s="147">
        <v>8580000</v>
      </c>
      <c r="E14" s="143"/>
      <c r="F14" s="132">
        <v>660000</v>
      </c>
      <c r="G14" s="143"/>
      <c r="H14" s="132">
        <f>660000*2</f>
        <v>1320000</v>
      </c>
      <c r="I14" s="148"/>
    </row>
    <row r="15" spans="1:9" ht="25.5" customHeight="1">
      <c r="A15" s="20" t="s">
        <v>176</v>
      </c>
      <c r="B15" s="135" t="s">
        <v>227</v>
      </c>
      <c r="C15" s="135" t="s">
        <v>165</v>
      </c>
      <c r="D15" s="149">
        <v>17850000</v>
      </c>
      <c r="E15" s="143"/>
      <c r="F15" s="143"/>
      <c r="G15" s="143"/>
      <c r="H15" s="132">
        <f>1487500*2</f>
        <v>2975000</v>
      </c>
      <c r="I15" s="148"/>
    </row>
    <row r="16" spans="1:9" s="156" customFormat="1" ht="25.5" customHeight="1">
      <c r="A16" s="150" t="s">
        <v>176</v>
      </c>
      <c r="B16" s="151" t="s">
        <v>238</v>
      </c>
      <c r="C16" s="151" t="s">
        <v>199</v>
      </c>
      <c r="D16" s="152">
        <v>7680000</v>
      </c>
      <c r="E16" s="152"/>
      <c r="F16" s="153">
        <v>640000</v>
      </c>
      <c r="G16" s="154"/>
      <c r="H16" s="153">
        <f>640000*2</f>
        <v>1280000</v>
      </c>
      <c r="I16" s="155"/>
    </row>
    <row r="17" spans="1:9" s="156" customFormat="1" ht="25.5" customHeight="1">
      <c r="A17" s="150" t="s">
        <v>23</v>
      </c>
      <c r="B17" s="151" t="s">
        <v>239</v>
      </c>
      <c r="C17" s="151" t="s">
        <v>199</v>
      </c>
      <c r="D17" s="152">
        <v>4356000</v>
      </c>
      <c r="E17" s="152"/>
      <c r="F17" s="153">
        <v>363000</v>
      </c>
      <c r="G17" s="154"/>
      <c r="H17" s="153">
        <f>363000*2</f>
        <v>726000</v>
      </c>
      <c r="I17" s="155"/>
    </row>
    <row r="18" spans="1:9" ht="25.5" customHeight="1">
      <c r="A18" s="20" t="s">
        <v>229</v>
      </c>
      <c r="B18" s="135" t="s">
        <v>230</v>
      </c>
      <c r="C18" s="135" t="s">
        <v>231</v>
      </c>
      <c r="D18" s="149">
        <v>4059000</v>
      </c>
      <c r="E18" s="149"/>
      <c r="F18" s="132"/>
      <c r="G18" s="143">
        <v>4059000</v>
      </c>
      <c r="H18" s="143">
        <v>4059000</v>
      </c>
      <c r="I18" s="148"/>
    </row>
    <row r="19" spans="1:9" ht="25.5" customHeight="1">
      <c r="A19" s="20" t="s">
        <v>232</v>
      </c>
      <c r="B19" s="135" t="s">
        <v>233</v>
      </c>
      <c r="C19" s="135" t="s">
        <v>234</v>
      </c>
      <c r="D19" s="149">
        <v>1900000</v>
      </c>
      <c r="E19" s="149"/>
      <c r="F19" s="132"/>
      <c r="G19" s="143">
        <v>1900000</v>
      </c>
      <c r="H19" s="143">
        <v>1900000</v>
      </c>
      <c r="I19" s="148"/>
    </row>
    <row r="20" spans="1:9" ht="25.5" customHeight="1">
      <c r="A20" s="20" t="s">
        <v>235</v>
      </c>
      <c r="B20" s="135" t="s">
        <v>236</v>
      </c>
      <c r="C20" s="135" t="s">
        <v>237</v>
      </c>
      <c r="D20" s="149">
        <v>1070000</v>
      </c>
      <c r="E20" s="149"/>
      <c r="F20" s="132"/>
      <c r="G20" s="143">
        <v>1070000</v>
      </c>
      <c r="H20" s="143">
        <v>1070000</v>
      </c>
      <c r="I20" s="148"/>
    </row>
    <row r="21" spans="1:9" s="156" customFormat="1" ht="25.5" customHeight="1">
      <c r="A21" s="150" t="s">
        <v>176</v>
      </c>
      <c r="B21" s="151" t="s">
        <v>228</v>
      </c>
      <c r="C21" s="151" t="s">
        <v>175</v>
      </c>
      <c r="D21" s="152">
        <v>62073000</v>
      </c>
      <c r="E21" s="152">
        <v>62073000</v>
      </c>
      <c r="F21" s="154"/>
      <c r="G21" s="152"/>
      <c r="H21" s="153">
        <v>62073000</v>
      </c>
      <c r="I21" s="155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16" workbookViewId="0">
      <selection activeCell="J10" sqref="J10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>
      <c r="A1" s="180" t="s">
        <v>21</v>
      </c>
      <c r="B1" s="180"/>
      <c r="C1" s="180"/>
      <c r="D1" s="180"/>
      <c r="E1" s="180"/>
    </row>
    <row r="2" spans="1:5" ht="26.25" thickBot="1">
      <c r="A2" s="40" t="s">
        <v>23</v>
      </c>
      <c r="B2" s="40"/>
      <c r="C2" s="1"/>
      <c r="D2" s="1"/>
      <c r="E2" s="41" t="s">
        <v>57</v>
      </c>
    </row>
    <row r="3" spans="1:5" ht="23.25" customHeight="1" thickTop="1">
      <c r="A3" s="184" t="s">
        <v>58</v>
      </c>
      <c r="B3" s="42" t="s">
        <v>59</v>
      </c>
      <c r="C3" s="187" t="s">
        <v>265</v>
      </c>
      <c r="D3" s="188"/>
      <c r="E3" s="189"/>
    </row>
    <row r="4" spans="1:5" ht="23.25" customHeight="1">
      <c r="A4" s="185"/>
      <c r="B4" s="43" t="s">
        <v>60</v>
      </c>
      <c r="C4" s="76">
        <v>67768000</v>
      </c>
      <c r="D4" s="68" t="s">
        <v>61</v>
      </c>
      <c r="E4" s="77">
        <v>64300800</v>
      </c>
    </row>
    <row r="5" spans="1:5" ht="23.25" customHeight="1">
      <c r="A5" s="185"/>
      <c r="B5" s="43" t="s">
        <v>62</v>
      </c>
      <c r="C5" s="69">
        <v>0.94799999999999995</v>
      </c>
      <c r="D5" s="68" t="s">
        <v>35</v>
      </c>
      <c r="E5" s="77">
        <v>64300800</v>
      </c>
    </row>
    <row r="6" spans="1:5" ht="23.25" customHeight="1">
      <c r="A6" s="185"/>
      <c r="B6" s="43" t="s">
        <v>34</v>
      </c>
      <c r="C6" s="70" t="s">
        <v>266</v>
      </c>
      <c r="D6" s="68" t="s">
        <v>170</v>
      </c>
      <c r="E6" s="78" t="s">
        <v>267</v>
      </c>
    </row>
    <row r="7" spans="1:5" ht="23.25" customHeight="1">
      <c r="A7" s="185"/>
      <c r="B7" s="43" t="s">
        <v>63</v>
      </c>
      <c r="C7" s="71" t="s">
        <v>172</v>
      </c>
      <c r="D7" s="68" t="s">
        <v>64</v>
      </c>
      <c r="E7" s="78" t="s">
        <v>87</v>
      </c>
    </row>
    <row r="8" spans="1:5" ht="23.25" customHeight="1">
      <c r="A8" s="185"/>
      <c r="B8" s="43" t="s">
        <v>65</v>
      </c>
      <c r="C8" s="71" t="s">
        <v>299</v>
      </c>
      <c r="D8" s="68" t="s">
        <v>37</v>
      </c>
      <c r="E8" s="72" t="s">
        <v>268</v>
      </c>
    </row>
    <row r="9" spans="1:5" ht="23.25" customHeight="1" thickBot="1">
      <c r="A9" s="186"/>
      <c r="B9" s="44" t="s">
        <v>66</v>
      </c>
      <c r="C9" s="73" t="s">
        <v>270</v>
      </c>
      <c r="D9" s="74" t="s">
        <v>67</v>
      </c>
      <c r="E9" s="75" t="s">
        <v>269</v>
      </c>
    </row>
    <row r="10" spans="1:5" ht="23.25" customHeight="1" thickTop="1">
      <c r="A10" s="184" t="s">
        <v>171</v>
      </c>
      <c r="B10" s="42" t="s">
        <v>59</v>
      </c>
      <c r="C10" s="187" t="s">
        <v>271</v>
      </c>
      <c r="D10" s="188"/>
      <c r="E10" s="189"/>
    </row>
    <row r="11" spans="1:5" ht="23.25" customHeight="1">
      <c r="A11" s="185"/>
      <c r="B11" s="43" t="s">
        <v>60</v>
      </c>
      <c r="C11" s="76" t="s">
        <v>272</v>
      </c>
      <c r="D11" s="68" t="s">
        <v>61</v>
      </c>
      <c r="E11" s="77" t="s">
        <v>273</v>
      </c>
    </row>
    <row r="12" spans="1:5" ht="23.25" customHeight="1">
      <c r="A12" s="185"/>
      <c r="B12" s="43" t="s">
        <v>62</v>
      </c>
      <c r="C12" s="69">
        <v>0.875</v>
      </c>
      <c r="D12" s="68" t="s">
        <v>35</v>
      </c>
      <c r="E12" s="77" t="s">
        <v>273</v>
      </c>
    </row>
    <row r="13" spans="1:5" ht="23.25" customHeight="1">
      <c r="A13" s="185"/>
      <c r="B13" s="43" t="s">
        <v>34</v>
      </c>
      <c r="C13" s="70" t="s">
        <v>266</v>
      </c>
      <c r="D13" s="68" t="s">
        <v>170</v>
      </c>
      <c r="E13" s="78" t="s">
        <v>279</v>
      </c>
    </row>
    <row r="14" spans="1:5" ht="23.25" customHeight="1">
      <c r="A14" s="185"/>
      <c r="B14" s="43" t="s">
        <v>63</v>
      </c>
      <c r="C14" s="71" t="s">
        <v>274</v>
      </c>
      <c r="D14" s="68" t="s">
        <v>64</v>
      </c>
      <c r="E14" s="78" t="s">
        <v>278</v>
      </c>
    </row>
    <row r="15" spans="1:5" ht="23.25" customHeight="1">
      <c r="A15" s="185"/>
      <c r="B15" s="43" t="s">
        <v>65</v>
      </c>
      <c r="C15" s="71" t="s">
        <v>275</v>
      </c>
      <c r="D15" s="68" t="s">
        <v>37</v>
      </c>
      <c r="E15" s="72" t="s">
        <v>276</v>
      </c>
    </row>
    <row r="16" spans="1:5" ht="23.25" customHeight="1" thickBot="1">
      <c r="A16" s="186"/>
      <c r="B16" s="44" t="s">
        <v>66</v>
      </c>
      <c r="C16" s="73" t="s">
        <v>285</v>
      </c>
      <c r="D16" s="74" t="s">
        <v>67</v>
      </c>
      <c r="E16" s="122" t="s">
        <v>277</v>
      </c>
    </row>
    <row r="17" spans="1:5" ht="23.25" customHeight="1" thickTop="1">
      <c r="A17" s="184" t="s">
        <v>58</v>
      </c>
      <c r="B17" s="42" t="s">
        <v>59</v>
      </c>
      <c r="C17" s="187" t="s">
        <v>280</v>
      </c>
      <c r="D17" s="188"/>
      <c r="E17" s="189"/>
    </row>
    <row r="18" spans="1:5" ht="23.25" customHeight="1">
      <c r="A18" s="185"/>
      <c r="B18" s="43" t="s">
        <v>60</v>
      </c>
      <c r="C18" s="76">
        <v>4510000</v>
      </c>
      <c r="D18" s="68" t="s">
        <v>61</v>
      </c>
      <c r="E18" s="77">
        <v>4059000</v>
      </c>
    </row>
    <row r="19" spans="1:5" ht="23.25" customHeight="1">
      <c r="A19" s="185"/>
      <c r="B19" s="43" t="s">
        <v>62</v>
      </c>
      <c r="C19" s="69">
        <v>0.9</v>
      </c>
      <c r="D19" s="68" t="s">
        <v>35</v>
      </c>
      <c r="E19" s="77">
        <v>4059000</v>
      </c>
    </row>
    <row r="20" spans="1:5" ht="23.25" customHeight="1">
      <c r="A20" s="185"/>
      <c r="B20" s="43" t="s">
        <v>34</v>
      </c>
      <c r="C20" s="70" t="s">
        <v>281</v>
      </c>
      <c r="D20" s="68" t="s">
        <v>170</v>
      </c>
      <c r="E20" s="78" t="s">
        <v>282</v>
      </c>
    </row>
    <row r="21" spans="1:5" ht="23.25" customHeight="1">
      <c r="A21" s="185"/>
      <c r="B21" s="43" t="s">
        <v>63</v>
      </c>
      <c r="C21" s="71" t="s">
        <v>172</v>
      </c>
      <c r="D21" s="68" t="s">
        <v>64</v>
      </c>
      <c r="E21" s="78" t="s">
        <v>283</v>
      </c>
    </row>
    <row r="22" spans="1:5" ht="23.25" customHeight="1">
      <c r="A22" s="185"/>
      <c r="B22" s="43" t="s">
        <v>65</v>
      </c>
      <c r="C22" s="71" t="s">
        <v>298</v>
      </c>
      <c r="D22" s="68" t="s">
        <v>37</v>
      </c>
      <c r="E22" s="123" t="s">
        <v>284</v>
      </c>
    </row>
    <row r="23" spans="1:5" ht="23.25" customHeight="1" thickBot="1">
      <c r="A23" s="186"/>
      <c r="B23" s="44" t="s">
        <v>66</v>
      </c>
      <c r="C23" s="73" t="s">
        <v>286</v>
      </c>
      <c r="D23" s="74" t="s">
        <v>67</v>
      </c>
      <c r="E23" s="124" t="s">
        <v>287</v>
      </c>
    </row>
    <row r="24" spans="1:5" ht="23.25" customHeight="1" thickTop="1">
      <c r="A24" s="184" t="s">
        <v>173</v>
      </c>
      <c r="B24" s="42" t="s">
        <v>59</v>
      </c>
      <c r="C24" s="187" t="s">
        <v>288</v>
      </c>
      <c r="D24" s="188"/>
      <c r="E24" s="189"/>
    </row>
    <row r="25" spans="1:5" ht="23.25" customHeight="1">
      <c r="A25" s="185"/>
      <c r="B25" s="43" t="s">
        <v>60</v>
      </c>
      <c r="C25" s="76">
        <v>1130000</v>
      </c>
      <c r="D25" s="68" t="s">
        <v>61</v>
      </c>
      <c r="E25" s="77">
        <v>1070000</v>
      </c>
    </row>
    <row r="26" spans="1:5" ht="23.25" customHeight="1">
      <c r="A26" s="185"/>
      <c r="B26" s="43" t="s">
        <v>62</v>
      </c>
      <c r="C26" s="69">
        <v>0.94599999999999995</v>
      </c>
      <c r="D26" s="68" t="s">
        <v>35</v>
      </c>
      <c r="E26" s="77">
        <v>1070000</v>
      </c>
    </row>
    <row r="27" spans="1:5" ht="23.25" customHeight="1">
      <c r="A27" s="185"/>
      <c r="B27" s="43" t="s">
        <v>34</v>
      </c>
      <c r="C27" s="70" t="s">
        <v>289</v>
      </c>
      <c r="D27" s="68" t="s">
        <v>170</v>
      </c>
      <c r="E27" s="78" t="s">
        <v>290</v>
      </c>
    </row>
    <row r="28" spans="1:5" ht="23.25" customHeight="1">
      <c r="A28" s="185"/>
      <c r="B28" s="43" t="s">
        <v>63</v>
      </c>
      <c r="C28" s="71" t="s">
        <v>172</v>
      </c>
      <c r="D28" s="68" t="s">
        <v>64</v>
      </c>
      <c r="E28" s="78" t="s">
        <v>291</v>
      </c>
    </row>
    <row r="29" spans="1:5" ht="23.25" customHeight="1">
      <c r="A29" s="185"/>
      <c r="B29" s="43" t="s">
        <v>65</v>
      </c>
      <c r="C29" s="71" t="s">
        <v>297</v>
      </c>
      <c r="D29" s="68" t="s">
        <v>37</v>
      </c>
      <c r="E29" s="123" t="s">
        <v>292</v>
      </c>
    </row>
    <row r="30" spans="1:5" ht="23.25" customHeight="1" thickBot="1">
      <c r="A30" s="186"/>
      <c r="B30" s="44" t="s">
        <v>66</v>
      </c>
      <c r="C30" s="73" t="s">
        <v>286</v>
      </c>
      <c r="D30" s="74" t="s">
        <v>67</v>
      </c>
      <c r="E30" s="124" t="s">
        <v>293</v>
      </c>
    </row>
    <row r="31" spans="1:5" ht="23.25" customHeight="1" thickTop="1">
      <c r="A31" s="184" t="s">
        <v>58</v>
      </c>
      <c r="B31" s="42" t="s">
        <v>59</v>
      </c>
      <c r="C31" s="187" t="s">
        <v>294</v>
      </c>
      <c r="D31" s="188"/>
      <c r="E31" s="189"/>
    </row>
    <row r="32" spans="1:5" ht="23.25" customHeight="1">
      <c r="A32" s="185"/>
      <c r="B32" s="43" t="s">
        <v>60</v>
      </c>
      <c r="C32" s="76">
        <v>13672000</v>
      </c>
      <c r="D32" s="68" t="s">
        <v>61</v>
      </c>
      <c r="E32" s="77">
        <v>12569220</v>
      </c>
    </row>
    <row r="33" spans="1:5" ht="23.25" customHeight="1">
      <c r="A33" s="185"/>
      <c r="B33" s="43" t="s">
        <v>62</v>
      </c>
      <c r="C33" s="69">
        <v>0.91930000000000001</v>
      </c>
      <c r="D33" s="68" t="s">
        <v>35</v>
      </c>
      <c r="E33" s="77">
        <v>12569220</v>
      </c>
    </row>
    <row r="34" spans="1:5" ht="23.25" customHeight="1">
      <c r="A34" s="185"/>
      <c r="B34" s="43" t="s">
        <v>34</v>
      </c>
      <c r="C34" s="70" t="s">
        <v>301</v>
      </c>
      <c r="D34" s="68" t="s">
        <v>138</v>
      </c>
      <c r="E34" s="78" t="s">
        <v>302</v>
      </c>
    </row>
    <row r="35" spans="1:5" ht="23.25" customHeight="1">
      <c r="A35" s="185"/>
      <c r="B35" s="43" t="s">
        <v>63</v>
      </c>
      <c r="C35" s="71" t="s">
        <v>295</v>
      </c>
      <c r="D35" s="68" t="s">
        <v>64</v>
      </c>
      <c r="E35" s="78" t="s">
        <v>303</v>
      </c>
    </row>
    <row r="36" spans="1:5" ht="23.25" customHeight="1">
      <c r="A36" s="185"/>
      <c r="B36" s="43" t="s">
        <v>65</v>
      </c>
      <c r="C36" s="71" t="s">
        <v>296</v>
      </c>
      <c r="D36" s="68" t="s">
        <v>37</v>
      </c>
      <c r="E36" s="72" t="s">
        <v>129</v>
      </c>
    </row>
    <row r="37" spans="1:5" ht="23.25" customHeight="1" thickBot="1">
      <c r="A37" s="186"/>
      <c r="B37" s="44" t="s">
        <v>66</v>
      </c>
      <c r="C37" s="73" t="s">
        <v>300</v>
      </c>
      <c r="D37" s="74" t="s">
        <v>67</v>
      </c>
      <c r="E37" s="75" t="s">
        <v>130</v>
      </c>
    </row>
    <row r="38" spans="1:5" ht="23.25" customHeight="1" thickTop="1">
      <c r="A38" s="184" t="s">
        <v>58</v>
      </c>
      <c r="B38" s="42" t="s">
        <v>59</v>
      </c>
      <c r="C38" s="187" t="s">
        <v>304</v>
      </c>
      <c r="D38" s="188"/>
      <c r="E38" s="189"/>
    </row>
    <row r="39" spans="1:5" ht="23.25" customHeight="1">
      <c r="A39" s="185"/>
      <c r="B39" s="43" t="s">
        <v>60</v>
      </c>
      <c r="C39" s="76">
        <v>2000000</v>
      </c>
      <c r="D39" s="68" t="s">
        <v>61</v>
      </c>
      <c r="E39" s="77">
        <v>1900000</v>
      </c>
    </row>
    <row r="40" spans="1:5" ht="23.25" customHeight="1">
      <c r="A40" s="185"/>
      <c r="B40" s="43" t="s">
        <v>62</v>
      </c>
      <c r="C40" s="69">
        <v>0.95</v>
      </c>
      <c r="D40" s="68" t="s">
        <v>35</v>
      </c>
      <c r="E40" s="77">
        <v>1900000</v>
      </c>
    </row>
    <row r="41" spans="1:5" ht="23.25" customHeight="1">
      <c r="A41" s="185"/>
      <c r="B41" s="43" t="s">
        <v>34</v>
      </c>
      <c r="C41" s="70" t="s">
        <v>305</v>
      </c>
      <c r="D41" s="68" t="s">
        <v>138</v>
      </c>
      <c r="E41" s="78" t="s">
        <v>306</v>
      </c>
    </row>
    <row r="42" spans="1:5" ht="23.25" customHeight="1">
      <c r="A42" s="185"/>
      <c r="B42" s="43" t="s">
        <v>63</v>
      </c>
      <c r="C42" s="71" t="s">
        <v>172</v>
      </c>
      <c r="D42" s="68" t="s">
        <v>64</v>
      </c>
      <c r="E42" s="78" t="s">
        <v>307</v>
      </c>
    </row>
    <row r="43" spans="1:5" ht="23.25" customHeight="1">
      <c r="A43" s="185"/>
      <c r="B43" s="43" t="s">
        <v>65</v>
      </c>
      <c r="C43" s="71" t="s">
        <v>297</v>
      </c>
      <c r="D43" s="68" t="s">
        <v>37</v>
      </c>
      <c r="E43" s="72" t="s">
        <v>308</v>
      </c>
    </row>
    <row r="44" spans="1:5" ht="23.25" customHeight="1" thickBot="1">
      <c r="A44" s="186"/>
      <c r="B44" s="44" t="s">
        <v>66</v>
      </c>
      <c r="C44" s="73" t="s">
        <v>286</v>
      </c>
      <c r="D44" s="74" t="s">
        <v>67</v>
      </c>
      <c r="E44" s="75" t="s">
        <v>309</v>
      </c>
    </row>
    <row r="45" spans="1:5" ht="23.25" customHeight="1" thickTop="1">
      <c r="A45" s="184" t="s">
        <v>58</v>
      </c>
      <c r="B45" s="42" t="s">
        <v>59</v>
      </c>
      <c r="C45" s="187" t="s">
        <v>337</v>
      </c>
      <c r="D45" s="188"/>
      <c r="E45" s="189"/>
    </row>
    <row r="46" spans="1:5" ht="23.25" customHeight="1">
      <c r="A46" s="185"/>
      <c r="B46" s="43" t="s">
        <v>60</v>
      </c>
      <c r="C46" s="76">
        <v>41750000</v>
      </c>
      <c r="D46" s="68" t="s">
        <v>61</v>
      </c>
      <c r="E46" s="77">
        <v>36907000</v>
      </c>
    </row>
    <row r="47" spans="1:5" ht="23.25" customHeight="1">
      <c r="A47" s="185"/>
      <c r="B47" s="43" t="s">
        <v>62</v>
      </c>
      <c r="C47" s="69">
        <v>0.88400000000000001</v>
      </c>
      <c r="D47" s="68" t="s">
        <v>35</v>
      </c>
      <c r="E47" s="77">
        <v>36907000</v>
      </c>
    </row>
    <row r="48" spans="1:5" ht="23.25" customHeight="1">
      <c r="A48" s="185"/>
      <c r="B48" s="43" t="s">
        <v>34</v>
      </c>
      <c r="C48" s="70" t="s">
        <v>305</v>
      </c>
      <c r="D48" s="68" t="s">
        <v>138</v>
      </c>
      <c r="E48" s="78" t="s">
        <v>342</v>
      </c>
    </row>
    <row r="49" spans="1:5" ht="23.25" customHeight="1">
      <c r="A49" s="185"/>
      <c r="B49" s="43" t="s">
        <v>63</v>
      </c>
      <c r="C49" s="71" t="s">
        <v>172</v>
      </c>
      <c r="D49" s="68" t="s">
        <v>64</v>
      </c>
      <c r="E49" s="78" t="s">
        <v>341</v>
      </c>
    </row>
    <row r="50" spans="1:5" ht="23.25" customHeight="1">
      <c r="A50" s="185"/>
      <c r="B50" s="43" t="s">
        <v>65</v>
      </c>
      <c r="C50" s="71" t="s">
        <v>338</v>
      </c>
      <c r="D50" s="68" t="s">
        <v>37</v>
      </c>
      <c r="E50" s="72" t="s">
        <v>339</v>
      </c>
    </row>
    <row r="51" spans="1:5" ht="23.25" customHeight="1" thickBot="1">
      <c r="A51" s="186"/>
      <c r="B51" s="44" t="s">
        <v>66</v>
      </c>
      <c r="C51" s="73" t="s">
        <v>286</v>
      </c>
      <c r="D51" s="74" t="s">
        <v>67</v>
      </c>
      <c r="E51" s="75" t="s">
        <v>340</v>
      </c>
    </row>
    <row r="52" spans="1:5" ht="14.25" thickTop="1"/>
  </sheetData>
  <mergeCells count="15">
    <mergeCell ref="A45:A51"/>
    <mergeCell ref="C45:E45"/>
    <mergeCell ref="A1:E1"/>
    <mergeCell ref="A3:A9"/>
    <mergeCell ref="C3:E3"/>
    <mergeCell ref="A10:A16"/>
    <mergeCell ref="C10:E10"/>
    <mergeCell ref="A38:A44"/>
    <mergeCell ref="C38:E38"/>
    <mergeCell ref="A17:A23"/>
    <mergeCell ref="C17:E17"/>
    <mergeCell ref="A24:A30"/>
    <mergeCell ref="C24:E24"/>
    <mergeCell ref="A31:A37"/>
    <mergeCell ref="C31:E3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4" workbookViewId="0">
      <selection activeCell="G61" sqref="G61"/>
    </sheetView>
  </sheetViews>
  <sheetFormatPr defaultRowHeight="13.5"/>
  <cols>
    <col min="1" max="1" width="17.109375" style="8" customWidth="1"/>
    <col min="2" max="2" width="20.44140625" style="24" customWidth="1"/>
    <col min="3" max="3" width="18.33203125" style="24" customWidth="1"/>
    <col min="4" max="4" width="15.5546875" style="24" customWidth="1"/>
    <col min="5" max="6" width="15.5546875" style="8" customWidth="1"/>
  </cols>
  <sheetData>
    <row r="1" spans="1:6" ht="49.5" customHeight="1">
      <c r="A1" s="180" t="s">
        <v>22</v>
      </c>
      <c r="B1" s="180"/>
      <c r="C1" s="180"/>
      <c r="D1" s="180"/>
      <c r="E1" s="180"/>
      <c r="F1" s="180"/>
    </row>
    <row r="2" spans="1:6" ht="26.25" thickBot="1">
      <c r="A2" s="9" t="s">
        <v>32</v>
      </c>
      <c r="B2" s="22"/>
      <c r="C2" s="23"/>
      <c r="D2" s="23"/>
      <c r="E2" s="1"/>
      <c r="F2" s="36" t="s">
        <v>56</v>
      </c>
    </row>
    <row r="3" spans="1:6" ht="25.5" customHeight="1" thickTop="1">
      <c r="A3" s="29" t="s">
        <v>33</v>
      </c>
      <c r="B3" s="200" t="s">
        <v>310</v>
      </c>
      <c r="C3" s="200"/>
      <c r="D3" s="200"/>
      <c r="E3" s="200"/>
      <c r="F3" s="201"/>
    </row>
    <row r="4" spans="1:6" ht="25.5" customHeight="1">
      <c r="A4" s="192" t="s">
        <v>41</v>
      </c>
      <c r="B4" s="194" t="s">
        <v>34</v>
      </c>
      <c r="C4" s="202" t="s">
        <v>149</v>
      </c>
      <c r="D4" s="32" t="s">
        <v>42</v>
      </c>
      <c r="E4" s="32" t="s">
        <v>35</v>
      </c>
      <c r="F4" s="35" t="s">
        <v>46</v>
      </c>
    </row>
    <row r="5" spans="1:6" ht="25.5" customHeight="1">
      <c r="A5" s="192"/>
      <c r="B5" s="194"/>
      <c r="C5" s="203"/>
      <c r="D5" s="33" t="s">
        <v>43</v>
      </c>
      <c r="E5" s="33" t="s">
        <v>36</v>
      </c>
      <c r="F5" s="34" t="s">
        <v>44</v>
      </c>
    </row>
    <row r="6" spans="1:6" ht="25.5" customHeight="1">
      <c r="A6" s="192"/>
      <c r="B6" s="204" t="s">
        <v>311</v>
      </c>
      <c r="C6" s="205" t="s">
        <v>312</v>
      </c>
      <c r="D6" s="215">
        <v>67768000</v>
      </c>
      <c r="E6" s="215">
        <v>64300800</v>
      </c>
      <c r="F6" s="217">
        <v>0.95</v>
      </c>
    </row>
    <row r="7" spans="1:6" ht="25.5" customHeight="1">
      <c r="A7" s="192"/>
      <c r="B7" s="204"/>
      <c r="C7" s="206"/>
      <c r="D7" s="216"/>
      <c r="E7" s="216"/>
      <c r="F7" s="218"/>
    </row>
    <row r="8" spans="1:6" ht="25.5" customHeight="1">
      <c r="A8" s="192" t="s">
        <v>37</v>
      </c>
      <c r="B8" s="104" t="s">
        <v>38</v>
      </c>
      <c r="C8" s="104" t="s">
        <v>49</v>
      </c>
      <c r="D8" s="194" t="s">
        <v>39</v>
      </c>
      <c r="E8" s="194"/>
      <c r="F8" s="195"/>
    </row>
    <row r="9" spans="1:6" ht="25.5" customHeight="1">
      <c r="A9" s="193"/>
      <c r="B9" s="105" t="s">
        <v>268</v>
      </c>
      <c r="C9" s="105" t="s">
        <v>313</v>
      </c>
      <c r="D9" s="214" t="s">
        <v>314</v>
      </c>
      <c r="E9" s="212"/>
      <c r="F9" s="213"/>
    </row>
    <row r="10" spans="1:6" ht="25.5" customHeight="1">
      <c r="A10" s="30" t="s">
        <v>47</v>
      </c>
      <c r="B10" s="211" t="s">
        <v>315</v>
      </c>
      <c r="C10" s="211"/>
      <c r="D10" s="198"/>
      <c r="E10" s="198"/>
      <c r="F10" s="199"/>
    </row>
    <row r="11" spans="1:6" ht="25.5" customHeight="1">
      <c r="A11" s="30" t="s">
        <v>45</v>
      </c>
      <c r="B11" s="198" t="s">
        <v>316</v>
      </c>
      <c r="C11" s="198"/>
      <c r="D11" s="198"/>
      <c r="E11" s="198"/>
      <c r="F11" s="199"/>
    </row>
    <row r="12" spans="1:6" ht="25.5" customHeight="1" thickBot="1">
      <c r="A12" s="31" t="s">
        <v>40</v>
      </c>
      <c r="B12" s="190"/>
      <c r="C12" s="190"/>
      <c r="D12" s="190"/>
      <c r="E12" s="190"/>
      <c r="F12" s="191"/>
    </row>
    <row r="13" spans="1:6" ht="25.5" customHeight="1" thickTop="1">
      <c r="A13" s="29" t="s">
        <v>33</v>
      </c>
      <c r="B13" s="200" t="s">
        <v>280</v>
      </c>
      <c r="C13" s="200"/>
      <c r="D13" s="200"/>
      <c r="E13" s="200"/>
      <c r="F13" s="201"/>
    </row>
    <row r="14" spans="1:6" ht="25.5" customHeight="1">
      <c r="A14" s="192" t="s">
        <v>41</v>
      </c>
      <c r="B14" s="194" t="s">
        <v>34</v>
      </c>
      <c r="C14" s="202" t="s">
        <v>149</v>
      </c>
      <c r="D14" s="32" t="s">
        <v>42</v>
      </c>
      <c r="E14" s="32" t="s">
        <v>35</v>
      </c>
      <c r="F14" s="35" t="s">
        <v>46</v>
      </c>
    </row>
    <row r="15" spans="1:6" ht="25.5" customHeight="1">
      <c r="A15" s="192"/>
      <c r="B15" s="194"/>
      <c r="C15" s="203"/>
      <c r="D15" s="33" t="s">
        <v>43</v>
      </c>
      <c r="E15" s="33" t="s">
        <v>36</v>
      </c>
      <c r="F15" s="34" t="s">
        <v>44</v>
      </c>
    </row>
    <row r="16" spans="1:6" ht="25.5" customHeight="1">
      <c r="A16" s="192"/>
      <c r="B16" s="204" t="s">
        <v>317</v>
      </c>
      <c r="C16" s="205" t="s">
        <v>318</v>
      </c>
      <c r="D16" s="207">
        <v>4510000</v>
      </c>
      <c r="E16" s="207">
        <v>4059000</v>
      </c>
      <c r="F16" s="208">
        <f>E16/D16</f>
        <v>0.9</v>
      </c>
    </row>
    <row r="17" spans="1:6" ht="25.5" customHeight="1">
      <c r="A17" s="192"/>
      <c r="B17" s="204"/>
      <c r="C17" s="206"/>
      <c r="D17" s="207"/>
      <c r="E17" s="207"/>
      <c r="F17" s="208"/>
    </row>
    <row r="18" spans="1:6" ht="25.5" customHeight="1">
      <c r="A18" s="192" t="s">
        <v>37</v>
      </c>
      <c r="B18" s="32" t="s">
        <v>38</v>
      </c>
      <c r="C18" s="32" t="s">
        <v>49</v>
      </c>
      <c r="D18" s="194" t="s">
        <v>39</v>
      </c>
      <c r="E18" s="194"/>
      <c r="F18" s="195"/>
    </row>
    <row r="19" spans="1:6" ht="25.5" customHeight="1">
      <c r="A19" s="192"/>
      <c r="B19" s="26" t="s">
        <v>319</v>
      </c>
      <c r="C19" s="26" t="s">
        <v>320</v>
      </c>
      <c r="D19" s="212" t="s">
        <v>321</v>
      </c>
      <c r="E19" s="212"/>
      <c r="F19" s="213"/>
    </row>
    <row r="20" spans="1:6" ht="25.5" customHeight="1">
      <c r="A20" s="30" t="s">
        <v>47</v>
      </c>
      <c r="B20" s="198" t="s">
        <v>322</v>
      </c>
      <c r="C20" s="198"/>
      <c r="D20" s="198"/>
      <c r="E20" s="198"/>
      <c r="F20" s="199"/>
    </row>
    <row r="21" spans="1:6" ht="25.5" customHeight="1">
      <c r="A21" s="30" t="s">
        <v>45</v>
      </c>
      <c r="B21" s="198" t="s">
        <v>48</v>
      </c>
      <c r="C21" s="198"/>
      <c r="D21" s="198"/>
      <c r="E21" s="198"/>
      <c r="F21" s="199"/>
    </row>
    <row r="22" spans="1:6" ht="25.5" customHeight="1" thickBot="1">
      <c r="A22" s="31" t="s">
        <v>40</v>
      </c>
      <c r="B22" s="190"/>
      <c r="C22" s="190"/>
      <c r="D22" s="190"/>
      <c r="E22" s="190"/>
      <c r="F22" s="191"/>
    </row>
    <row r="23" spans="1:6" ht="25.5" customHeight="1" thickTop="1">
      <c r="A23" s="29" t="s">
        <v>33</v>
      </c>
      <c r="B23" s="200" t="s">
        <v>288</v>
      </c>
      <c r="C23" s="200"/>
      <c r="D23" s="200"/>
      <c r="E23" s="200"/>
      <c r="F23" s="201"/>
    </row>
    <row r="24" spans="1:6" ht="25.5" customHeight="1">
      <c r="A24" s="192" t="s">
        <v>41</v>
      </c>
      <c r="B24" s="194" t="s">
        <v>34</v>
      </c>
      <c r="C24" s="202" t="s">
        <v>150</v>
      </c>
      <c r="D24" s="32" t="s">
        <v>42</v>
      </c>
      <c r="E24" s="32" t="s">
        <v>35</v>
      </c>
      <c r="F24" s="35" t="s">
        <v>46</v>
      </c>
    </row>
    <row r="25" spans="1:6" ht="25.5" customHeight="1">
      <c r="A25" s="192"/>
      <c r="B25" s="194"/>
      <c r="C25" s="203"/>
      <c r="D25" s="33" t="s">
        <v>43</v>
      </c>
      <c r="E25" s="33" t="s">
        <v>36</v>
      </c>
      <c r="F25" s="34" t="s">
        <v>44</v>
      </c>
    </row>
    <row r="26" spans="1:6" ht="25.5" customHeight="1">
      <c r="A26" s="192"/>
      <c r="B26" s="204" t="s">
        <v>323</v>
      </c>
      <c r="C26" s="205" t="s">
        <v>324</v>
      </c>
      <c r="D26" s="207">
        <v>1130000</v>
      </c>
      <c r="E26" s="207">
        <v>1070000</v>
      </c>
      <c r="F26" s="208">
        <f>E26/D26</f>
        <v>0.94690265486725667</v>
      </c>
    </row>
    <row r="27" spans="1:6" ht="25.5" customHeight="1">
      <c r="A27" s="192"/>
      <c r="B27" s="204"/>
      <c r="C27" s="206"/>
      <c r="D27" s="207"/>
      <c r="E27" s="207"/>
      <c r="F27" s="208"/>
    </row>
    <row r="28" spans="1:6" ht="25.5" customHeight="1">
      <c r="A28" s="192" t="s">
        <v>37</v>
      </c>
      <c r="B28" s="104" t="s">
        <v>38</v>
      </c>
      <c r="C28" s="104" t="s">
        <v>49</v>
      </c>
      <c r="D28" s="194" t="s">
        <v>39</v>
      </c>
      <c r="E28" s="194"/>
      <c r="F28" s="195"/>
    </row>
    <row r="29" spans="1:6" ht="25.5" customHeight="1">
      <c r="A29" s="193"/>
      <c r="B29" s="105" t="s">
        <v>325</v>
      </c>
      <c r="C29" s="105" t="s">
        <v>326</v>
      </c>
      <c r="D29" s="196" t="s">
        <v>327</v>
      </c>
      <c r="E29" s="196"/>
      <c r="F29" s="197"/>
    </row>
    <row r="30" spans="1:6" ht="25.5" customHeight="1">
      <c r="A30" s="30" t="s">
        <v>47</v>
      </c>
      <c r="B30" s="198" t="s">
        <v>322</v>
      </c>
      <c r="C30" s="198"/>
      <c r="D30" s="198"/>
      <c r="E30" s="198"/>
      <c r="F30" s="199"/>
    </row>
    <row r="31" spans="1:6" ht="25.5" customHeight="1">
      <c r="A31" s="30" t="s">
        <v>45</v>
      </c>
      <c r="B31" s="198" t="s">
        <v>48</v>
      </c>
      <c r="C31" s="198"/>
      <c r="D31" s="198"/>
      <c r="E31" s="198"/>
      <c r="F31" s="199"/>
    </row>
    <row r="32" spans="1:6" ht="25.5" customHeight="1" thickBot="1">
      <c r="A32" s="31" t="s">
        <v>40</v>
      </c>
      <c r="B32" s="190"/>
      <c r="C32" s="190"/>
      <c r="D32" s="190"/>
      <c r="E32" s="190"/>
      <c r="F32" s="191"/>
    </row>
    <row r="33" spans="1:6" ht="25.5" customHeight="1" thickTop="1">
      <c r="A33" s="29" t="s">
        <v>33</v>
      </c>
      <c r="B33" s="200" t="s">
        <v>328</v>
      </c>
      <c r="C33" s="200"/>
      <c r="D33" s="200"/>
      <c r="E33" s="200"/>
      <c r="F33" s="201"/>
    </row>
    <row r="34" spans="1:6" ht="25.5" customHeight="1">
      <c r="A34" s="192" t="s">
        <v>41</v>
      </c>
      <c r="B34" s="194" t="s">
        <v>34</v>
      </c>
      <c r="C34" s="202" t="s">
        <v>149</v>
      </c>
      <c r="D34" s="85" t="s">
        <v>42</v>
      </c>
      <c r="E34" s="85" t="s">
        <v>35</v>
      </c>
      <c r="F34" s="86" t="s">
        <v>46</v>
      </c>
    </row>
    <row r="35" spans="1:6" ht="25.5" customHeight="1">
      <c r="A35" s="192"/>
      <c r="B35" s="194"/>
      <c r="C35" s="203"/>
      <c r="D35" s="33" t="s">
        <v>43</v>
      </c>
      <c r="E35" s="33" t="s">
        <v>36</v>
      </c>
      <c r="F35" s="34" t="s">
        <v>44</v>
      </c>
    </row>
    <row r="36" spans="1:6" ht="25.5" customHeight="1">
      <c r="A36" s="192"/>
      <c r="B36" s="204" t="s">
        <v>301</v>
      </c>
      <c r="C36" s="205" t="s">
        <v>329</v>
      </c>
      <c r="D36" s="207">
        <v>13672000</v>
      </c>
      <c r="E36" s="207">
        <v>12569220</v>
      </c>
      <c r="F36" s="208">
        <f>E36/D36</f>
        <v>0.91934025746050319</v>
      </c>
    </row>
    <row r="37" spans="1:6" ht="25.5" customHeight="1">
      <c r="A37" s="192"/>
      <c r="B37" s="204"/>
      <c r="C37" s="206"/>
      <c r="D37" s="207"/>
      <c r="E37" s="207"/>
      <c r="F37" s="208"/>
    </row>
    <row r="38" spans="1:6" ht="25.5" customHeight="1">
      <c r="A38" s="192" t="s">
        <v>37</v>
      </c>
      <c r="B38" s="104" t="s">
        <v>38</v>
      </c>
      <c r="C38" s="104" t="s">
        <v>49</v>
      </c>
      <c r="D38" s="194" t="s">
        <v>39</v>
      </c>
      <c r="E38" s="194"/>
      <c r="F38" s="195"/>
    </row>
    <row r="39" spans="1:6" ht="25.5" customHeight="1">
      <c r="A39" s="193"/>
      <c r="B39" s="162" t="s">
        <v>129</v>
      </c>
      <c r="C39" s="162" t="s">
        <v>129</v>
      </c>
      <c r="D39" s="209" t="s">
        <v>130</v>
      </c>
      <c r="E39" s="209"/>
      <c r="F39" s="210"/>
    </row>
    <row r="40" spans="1:6" ht="25.5" customHeight="1">
      <c r="A40" s="84" t="s">
        <v>47</v>
      </c>
      <c r="B40" s="211" t="s">
        <v>330</v>
      </c>
      <c r="C40" s="211"/>
      <c r="D40" s="198"/>
      <c r="E40" s="198"/>
      <c r="F40" s="199"/>
    </row>
    <row r="41" spans="1:6" ht="25.5" customHeight="1">
      <c r="A41" s="84" t="s">
        <v>45</v>
      </c>
      <c r="B41" s="198" t="s">
        <v>331</v>
      </c>
      <c r="C41" s="198"/>
      <c r="D41" s="198"/>
      <c r="E41" s="198"/>
      <c r="F41" s="199"/>
    </row>
    <row r="42" spans="1:6" ht="25.5" customHeight="1" thickBot="1">
      <c r="A42" s="31" t="s">
        <v>40</v>
      </c>
      <c r="B42" s="190"/>
      <c r="C42" s="190"/>
      <c r="D42" s="190"/>
      <c r="E42" s="190"/>
      <c r="F42" s="191"/>
    </row>
    <row r="43" spans="1:6" ht="25.5" customHeight="1" thickTop="1">
      <c r="A43" s="29" t="s">
        <v>33</v>
      </c>
      <c r="B43" s="200" t="s">
        <v>332</v>
      </c>
      <c r="C43" s="200"/>
      <c r="D43" s="200"/>
      <c r="E43" s="200"/>
      <c r="F43" s="201"/>
    </row>
    <row r="44" spans="1:6" ht="25.5" customHeight="1">
      <c r="A44" s="192" t="s">
        <v>41</v>
      </c>
      <c r="B44" s="194" t="s">
        <v>34</v>
      </c>
      <c r="C44" s="202" t="s">
        <v>149</v>
      </c>
      <c r="D44" s="85" t="s">
        <v>42</v>
      </c>
      <c r="E44" s="85" t="s">
        <v>35</v>
      </c>
      <c r="F44" s="86" t="s">
        <v>46</v>
      </c>
    </row>
    <row r="45" spans="1:6" ht="25.5" customHeight="1">
      <c r="A45" s="192"/>
      <c r="B45" s="194"/>
      <c r="C45" s="203"/>
      <c r="D45" s="33" t="s">
        <v>43</v>
      </c>
      <c r="E45" s="33" t="s">
        <v>36</v>
      </c>
      <c r="F45" s="34" t="s">
        <v>44</v>
      </c>
    </row>
    <row r="46" spans="1:6" ht="25.5" customHeight="1">
      <c r="A46" s="192"/>
      <c r="B46" s="204" t="s">
        <v>333</v>
      </c>
      <c r="C46" s="205" t="s">
        <v>334</v>
      </c>
      <c r="D46" s="207">
        <v>2000000</v>
      </c>
      <c r="E46" s="207">
        <v>1900000</v>
      </c>
      <c r="F46" s="208">
        <f>E46/D46</f>
        <v>0.95</v>
      </c>
    </row>
    <row r="47" spans="1:6" ht="25.5" customHeight="1">
      <c r="A47" s="192"/>
      <c r="B47" s="204"/>
      <c r="C47" s="206"/>
      <c r="D47" s="207"/>
      <c r="E47" s="207"/>
      <c r="F47" s="208"/>
    </row>
    <row r="48" spans="1:6" ht="25.5" customHeight="1">
      <c r="A48" s="192" t="s">
        <v>37</v>
      </c>
      <c r="B48" s="104" t="s">
        <v>38</v>
      </c>
      <c r="C48" s="104" t="s">
        <v>49</v>
      </c>
      <c r="D48" s="194" t="s">
        <v>39</v>
      </c>
      <c r="E48" s="194"/>
      <c r="F48" s="195"/>
    </row>
    <row r="49" spans="1:6" ht="25.5" customHeight="1">
      <c r="A49" s="193"/>
      <c r="B49" s="105" t="s">
        <v>308</v>
      </c>
      <c r="C49" s="105" t="s">
        <v>335</v>
      </c>
      <c r="D49" s="196" t="s">
        <v>336</v>
      </c>
      <c r="E49" s="196"/>
      <c r="F49" s="197"/>
    </row>
    <row r="50" spans="1:6" ht="25.5" customHeight="1">
      <c r="A50" s="84" t="s">
        <v>47</v>
      </c>
      <c r="B50" s="198" t="s">
        <v>322</v>
      </c>
      <c r="C50" s="198"/>
      <c r="D50" s="198"/>
      <c r="E50" s="198"/>
      <c r="F50" s="199"/>
    </row>
    <row r="51" spans="1:6" ht="25.5" customHeight="1">
      <c r="A51" s="84" t="s">
        <v>45</v>
      </c>
      <c r="B51" s="198" t="s">
        <v>48</v>
      </c>
      <c r="C51" s="198"/>
      <c r="D51" s="198"/>
      <c r="E51" s="198"/>
      <c r="F51" s="199"/>
    </row>
    <row r="52" spans="1:6" ht="25.5" customHeight="1" thickBot="1">
      <c r="A52" s="31" t="s">
        <v>40</v>
      </c>
      <c r="B52" s="190"/>
      <c r="C52" s="190"/>
      <c r="D52" s="190"/>
      <c r="E52" s="190"/>
      <c r="F52" s="191"/>
    </row>
    <row r="53" spans="1:6" ht="25.5" customHeight="1" thickTop="1">
      <c r="A53" s="29" t="s">
        <v>33</v>
      </c>
      <c r="B53" s="200" t="s">
        <v>343</v>
      </c>
      <c r="C53" s="200"/>
      <c r="D53" s="200"/>
      <c r="E53" s="200"/>
      <c r="F53" s="201"/>
    </row>
    <row r="54" spans="1:6" ht="25.5" customHeight="1">
      <c r="A54" s="192" t="s">
        <v>41</v>
      </c>
      <c r="B54" s="194" t="s">
        <v>34</v>
      </c>
      <c r="C54" s="202" t="s">
        <v>149</v>
      </c>
      <c r="D54" s="138" t="s">
        <v>42</v>
      </c>
      <c r="E54" s="138" t="s">
        <v>35</v>
      </c>
      <c r="F54" s="139" t="s">
        <v>46</v>
      </c>
    </row>
    <row r="55" spans="1:6" ht="25.5" customHeight="1">
      <c r="A55" s="192"/>
      <c r="B55" s="194"/>
      <c r="C55" s="203"/>
      <c r="D55" s="33" t="s">
        <v>43</v>
      </c>
      <c r="E55" s="33" t="s">
        <v>36</v>
      </c>
      <c r="F55" s="34" t="s">
        <v>44</v>
      </c>
    </row>
    <row r="56" spans="1:6" ht="25.5" customHeight="1">
      <c r="A56" s="192"/>
      <c r="B56" s="204" t="s">
        <v>333</v>
      </c>
      <c r="C56" s="205" t="s">
        <v>344</v>
      </c>
      <c r="D56" s="207">
        <v>41750000</v>
      </c>
      <c r="E56" s="207">
        <v>36907000</v>
      </c>
      <c r="F56" s="208">
        <f>E56/D56</f>
        <v>0.88400000000000001</v>
      </c>
    </row>
    <row r="57" spans="1:6" ht="25.5" customHeight="1">
      <c r="A57" s="192"/>
      <c r="B57" s="204"/>
      <c r="C57" s="206"/>
      <c r="D57" s="207"/>
      <c r="E57" s="207"/>
      <c r="F57" s="208"/>
    </row>
    <row r="58" spans="1:6" ht="25.5" customHeight="1">
      <c r="A58" s="192" t="s">
        <v>37</v>
      </c>
      <c r="B58" s="140" t="s">
        <v>38</v>
      </c>
      <c r="C58" s="140" t="s">
        <v>49</v>
      </c>
      <c r="D58" s="194" t="s">
        <v>39</v>
      </c>
      <c r="E58" s="194"/>
      <c r="F58" s="195"/>
    </row>
    <row r="59" spans="1:6" ht="25.5" customHeight="1">
      <c r="A59" s="193"/>
      <c r="B59" s="105" t="s">
        <v>339</v>
      </c>
      <c r="C59" s="105" t="s">
        <v>367</v>
      </c>
      <c r="D59" s="196" t="s">
        <v>368</v>
      </c>
      <c r="E59" s="196"/>
      <c r="F59" s="197"/>
    </row>
    <row r="60" spans="1:6" ht="25.5" customHeight="1">
      <c r="A60" s="137" t="s">
        <v>47</v>
      </c>
      <c r="B60" s="198" t="s">
        <v>369</v>
      </c>
      <c r="C60" s="198"/>
      <c r="D60" s="198"/>
      <c r="E60" s="198"/>
      <c r="F60" s="199"/>
    </row>
    <row r="61" spans="1:6" ht="25.5" customHeight="1">
      <c r="A61" s="137" t="s">
        <v>45</v>
      </c>
      <c r="B61" s="198" t="s">
        <v>370</v>
      </c>
      <c r="C61" s="198"/>
      <c r="D61" s="198"/>
      <c r="E61" s="198"/>
      <c r="F61" s="199"/>
    </row>
    <row r="62" spans="1:6" ht="25.5" customHeight="1" thickBot="1">
      <c r="A62" s="31" t="s">
        <v>40</v>
      </c>
      <c r="B62" s="190"/>
      <c r="C62" s="190"/>
      <c r="D62" s="190"/>
      <c r="E62" s="190"/>
      <c r="F62" s="191"/>
    </row>
    <row r="63" spans="1:6" ht="14.25" thickTop="1"/>
  </sheetData>
  <mergeCells count="91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31:F31"/>
    <mergeCell ref="B32:F32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A38:A39"/>
    <mergeCell ref="D38:F38"/>
    <mergeCell ref="D39:F39"/>
    <mergeCell ref="B40:F40"/>
    <mergeCell ref="B41:F41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B46:B47"/>
    <mergeCell ref="D46:D47"/>
    <mergeCell ref="E46:E47"/>
    <mergeCell ref="F46:F47"/>
    <mergeCell ref="C44:C45"/>
    <mergeCell ref="C46:C47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2018-04-16T08:39:35Z</dcterms:modified>
</cp:coreProperties>
</file>