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H16" i="6" l="1"/>
  <c r="H17" i="6"/>
  <c r="H18" i="6"/>
  <c r="H19" i="6"/>
  <c r="H20" i="6"/>
  <c r="H21" i="6"/>
  <c r="H15" i="6"/>
  <c r="H22" i="6"/>
  <c r="F105" i="24" l="1"/>
  <c r="F141" i="24"/>
  <c r="F132" i="24"/>
  <c r="F123" i="24"/>
  <c r="F114" i="24"/>
  <c r="F96" i="24"/>
  <c r="F78" i="24"/>
  <c r="F87" i="24"/>
  <c r="F69" i="24"/>
  <c r="F60" i="24"/>
  <c r="F51" i="24"/>
  <c r="F42" i="24"/>
  <c r="F33" i="24"/>
  <c r="F24" i="24"/>
  <c r="C110" i="23" l="1"/>
  <c r="C103" i="23" l="1"/>
  <c r="C96" i="23"/>
  <c r="C89" i="23"/>
  <c r="C82" i="23"/>
  <c r="C75" i="23"/>
  <c r="C68" i="23"/>
  <c r="C61" i="23" l="1"/>
  <c r="C54" i="23"/>
  <c r="C47" i="23" l="1"/>
  <c r="C40" i="23"/>
  <c r="C33" i="23"/>
  <c r="C26" i="23"/>
  <c r="C19" i="23"/>
  <c r="F12" i="6" l="1"/>
  <c r="F11" i="6"/>
  <c r="F10" i="6"/>
  <c r="F8" i="6"/>
  <c r="F7" i="6"/>
  <c r="F6" i="6"/>
  <c r="F5" i="6"/>
  <c r="F4" i="6" l="1"/>
  <c r="F13" i="6" l="1"/>
  <c r="F9" i="6"/>
  <c r="H14" i="6"/>
  <c r="F15" i="24" l="1"/>
  <c r="C12" i="23"/>
  <c r="H13" i="6" l="1"/>
  <c r="F6" i="24"/>
  <c r="C5" i="23" l="1"/>
  <c r="H10" i="6" l="1"/>
  <c r="H11" i="6"/>
  <c r="H12" i="6"/>
  <c r="H4" i="6"/>
  <c r="H5" i="6"/>
  <c r="H6" i="6"/>
  <c r="H7" i="6"/>
  <c r="H8" i="6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<sst xmlns="http://schemas.openxmlformats.org/spreadsheetml/2006/main" count="1229" uniqueCount="409">
  <si>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</si>
  <si>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</si>
  <si>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</si>
  <si>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</si>
  <si>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</si>
  <si>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</si>
  <si>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</si>
  <si>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</si>
  <si>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</si>
  <si>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</si>
  <si>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</si>
  <si>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</si>
  <si>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</si>
  <si>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</si>
  <si>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</si>
  <si>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</si>
  <si>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</si>
  <si>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</si>
  <si>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</si>
  <si>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</si>
  <si>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</si>
  <si>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</si>
  <si>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</si>
  <si>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</si>
  <si>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</si>
  <si>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</si>
  <si>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</si>
  <si>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</si>
  <si>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</si>
  <si>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</si>
  <si>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</si>
  <si>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</si>
  <si>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</si>
  <si>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</si>
  <si>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</si>
  <si>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</si>
  <si>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</si>
  <si>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</si>
  <si>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</si>
  <si>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</si>
  <si>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</si>
  <si>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</si>
  <si>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</si>
  <si>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</si>
  <si>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</si>
  <si>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</si>
  <si>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</si>
  <si>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</si>
  <si>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</si>
  <si>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</si>
  <si>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</si>
  <si>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</si>
  <si>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</si>
  <si>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</si>
  <si>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</si>
  <si>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</si>
  <si>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</si>
  <si>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</si>
  <si>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</si>
  <si>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</si>
  <si>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</si>
  <si>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</si>
  <si>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</si>
  <si>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</si>
  <si>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</si>
  <si>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</si>
  <si>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</si>
  <si>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</si>
  <si>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</si>
  <si>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</si>
  <si>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</si>
  <si>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</si>
  <si>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</si>
  <si>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</si>
  <si>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</si>
  <si>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</si>
  <si>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</si>
  <si>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</si>
  <si>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</si>
  <si>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</si>
  <si>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</si>
  <si>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</si>
  <si>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</si>
  <si>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</si>
  <si>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</si>
  <si>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</si>
  <si>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</si>
  <si>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</si>
  <si>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</si>
  <si>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</si>
  <si>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</si>
  <si>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</si>
  <si>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</si>
  <si>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</si>
  <si>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</si>
  <si>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</si>
  <si>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</si>
  <si>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</si>
  <si>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</si>
  <si>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</si>
  <si>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</si>
  <si>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</si>
  <si>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</si>
  <si>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</si>
  <si>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</si>
  <si>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</si>
  <si>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</si>
  <si>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</si>
  <si>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</si>
  <si>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</si>
  <si>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</si>
  <si>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</si>
  <si>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</si>
  <si>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</si>
  <si>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</si>
  <si>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</si>
  <si>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</si>
  <si>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</si>
  <si>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</si>
  <si>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</si>
  <si>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</si>
  <si>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</si>
  <si>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</si>
  <si>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</si>
  <si>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</si>
  <si>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</si>
  <si>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</si>
  <si>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</si>
  <si>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</si>
  <si>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엘지전자㈜</t>
    <phoneticPr fontId="4" type="noConversion"/>
  </si>
  <si>
    <t>2019년 수련관 승강기 유지보수</t>
    <phoneticPr fontId="4" type="noConversion"/>
  </si>
  <si>
    <t xml:space="preserve">  </t>
    <phoneticPr fontId="4" type="noConversion"/>
  </si>
  <si>
    <t>수의총액</t>
  </si>
  <si>
    <t>.</t>
    <phoneticPr fontId="4" type="noConversion"/>
  </si>
  <si>
    <t>시설물안전연구원㈜</t>
  </si>
  <si>
    <t>2019년 하반기 시설물 정기 점검</t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</si>
  <si>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</si>
  <si>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</si>
  <si>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</si>
  <si>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</si>
  <si>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</si>
  <si>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</si>
  <si>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</si>
  <si>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</si>
  <si>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</si>
  <si>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</si>
  <si>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</si>
  <si>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</si>
  <si>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프로그램안내지 제작</t>
    <phoneticPr fontId="4" type="noConversion"/>
  </si>
  <si>
    <t>모조지, 100g,257*367,양면칼라, 2단 접지</t>
    <phoneticPr fontId="4" type="noConversion"/>
  </si>
  <si>
    <t>부</t>
    <phoneticPr fontId="4" type="noConversion"/>
  </si>
  <si>
    <t>최호진</t>
    <phoneticPr fontId="4" type="noConversion"/>
  </si>
  <si>
    <t>031-729-9654</t>
    <phoneticPr fontId="4" type="noConversion"/>
  </si>
  <si>
    <t>평화학교</t>
    <phoneticPr fontId="4" type="noConversion"/>
  </si>
  <si>
    <t>활동지 A4</t>
    <phoneticPr fontId="4" type="noConversion"/>
  </si>
  <si>
    <t>부</t>
    <phoneticPr fontId="4" type="noConversion"/>
  </si>
  <si>
    <t>이혜인</t>
    <phoneticPr fontId="4" type="noConversion"/>
  </si>
  <si>
    <t>031-729-9658</t>
    <phoneticPr fontId="4" type="noConversion"/>
  </si>
  <si>
    <t>성남시청소년어울림마당</t>
    <phoneticPr fontId="4" type="noConversion"/>
  </si>
  <si>
    <t>포스터</t>
    <phoneticPr fontId="4" type="noConversion"/>
  </si>
  <si>
    <t>장</t>
    <phoneticPr fontId="4" type="noConversion"/>
  </si>
  <si>
    <t>염지윤</t>
    <phoneticPr fontId="4" type="noConversion"/>
  </si>
  <si>
    <t>031-729-9655</t>
    <phoneticPr fontId="4" type="noConversion"/>
  </si>
  <si>
    <t>성남시청소년어울림마당</t>
    <phoneticPr fontId="4" type="noConversion"/>
  </si>
  <si>
    <t>현수막</t>
    <phoneticPr fontId="4" type="noConversion"/>
  </si>
  <si>
    <t>조</t>
    <phoneticPr fontId="4" type="noConversion"/>
  </si>
  <si>
    <t>분당판교청소년수련관</t>
    <phoneticPr fontId="4" type="noConversion"/>
  </si>
  <si>
    <t>염지윤</t>
    <phoneticPr fontId="4" type="noConversion"/>
  </si>
  <si>
    <t>031-729-9655</t>
    <phoneticPr fontId="4" type="noConversion"/>
  </si>
  <si>
    <t xml:space="preserve">학교단위 목공 </t>
    <phoneticPr fontId="4" type="noConversion"/>
  </si>
  <si>
    <t>목재</t>
    <phoneticPr fontId="4" type="noConversion"/>
  </si>
  <si>
    <t>개</t>
    <phoneticPr fontId="4" type="noConversion"/>
  </si>
  <si>
    <t>백승찬</t>
    <phoneticPr fontId="4" type="noConversion"/>
  </si>
  <si>
    <t>031-729-9651</t>
    <phoneticPr fontId="4" type="noConversion"/>
  </si>
  <si>
    <t>개</t>
    <phoneticPr fontId="4" type="noConversion"/>
  </si>
  <si>
    <t>백승찬</t>
    <phoneticPr fontId="4" type="noConversion"/>
  </si>
  <si>
    <t>031-729-9651</t>
    <phoneticPr fontId="4" type="noConversion"/>
  </si>
  <si>
    <t>프로그램 안내지 제작</t>
    <phoneticPr fontId="4" type="noConversion"/>
  </si>
  <si>
    <t>모조지, 100g,257*367,양면칼라, 2단 접지</t>
    <phoneticPr fontId="4" type="noConversion"/>
  </si>
  <si>
    <t>최호진</t>
    <phoneticPr fontId="4" type="noConversion"/>
  </si>
  <si>
    <t>031-729-9654</t>
    <phoneticPr fontId="4" type="noConversion"/>
  </si>
  <si>
    <t>목재</t>
    <phoneticPr fontId="4" type="noConversion"/>
  </si>
  <si>
    <t xml:space="preserve">학교단위 목공 </t>
    <phoneticPr fontId="4" type="noConversion"/>
  </si>
  <si>
    <t>Welcome to 성남</t>
    <phoneticPr fontId="4" type="noConversion"/>
  </si>
  <si>
    <t xml:space="preserve">현수막 6m×2m </t>
    <phoneticPr fontId="4" type="noConversion"/>
  </si>
  <si>
    <t>조</t>
    <phoneticPr fontId="4" type="noConversion"/>
  </si>
  <si>
    <t>정현섭</t>
    <phoneticPr fontId="4" type="noConversion"/>
  </si>
  <si>
    <t>031-729-9635</t>
    <phoneticPr fontId="4" type="noConversion"/>
  </si>
  <si>
    <t>프로그램 안내지 제작</t>
    <phoneticPr fontId="4" type="noConversion"/>
  </si>
  <si>
    <t>모조지, 100g,257*367,양면칼라, 2단 접지</t>
    <phoneticPr fontId="4" type="noConversion"/>
  </si>
  <si>
    <t>부</t>
    <phoneticPr fontId="4" type="noConversion"/>
  </si>
  <si>
    <t xml:space="preserve">힐링로드축제 홍보 </t>
    <phoneticPr fontId="4" type="noConversion"/>
  </si>
  <si>
    <t>리플렛 4단 모조지</t>
    <phoneticPr fontId="4" type="noConversion"/>
  </si>
  <si>
    <t>이치준</t>
    <phoneticPr fontId="4" type="noConversion"/>
  </si>
  <si>
    <t>031-729-9639</t>
    <phoneticPr fontId="4" type="noConversion"/>
  </si>
  <si>
    <t>힐링로드축제 홍보</t>
    <phoneticPr fontId="4" type="noConversion"/>
  </si>
  <si>
    <t>포스터 A3 아트지</t>
    <phoneticPr fontId="4" type="noConversion"/>
  </si>
  <si>
    <t>이치준</t>
    <phoneticPr fontId="4" type="noConversion"/>
  </si>
  <si>
    <t>힐링로드축제 홍보</t>
    <phoneticPr fontId="4" type="noConversion"/>
  </si>
  <si>
    <t xml:space="preserve">현수막 </t>
    <phoneticPr fontId="4" type="noConversion"/>
  </si>
  <si>
    <t>다량</t>
    <phoneticPr fontId="4" type="noConversion"/>
  </si>
  <si>
    <t>장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</si>
  <si>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</si>
  <si>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</si>
  <si>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</si>
  <si>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</si>
  <si>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</si>
  <si>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</si>
  <si>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</si>
  <si>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</si>
  <si>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</si>
  <si>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</si>
  <si>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방과후 등하원 버스 임차</t>
    <phoneticPr fontId="4" type="noConversion"/>
  </si>
  <si>
    <t>수의계약</t>
    <phoneticPr fontId="4" type="noConversion"/>
  </si>
  <si>
    <t>김보희</t>
    <phoneticPr fontId="4" type="noConversion"/>
  </si>
  <si>
    <t>031-729-9637</t>
    <phoneticPr fontId="4" type="noConversion"/>
  </si>
  <si>
    <t>방역소독</t>
    <phoneticPr fontId="4" type="noConversion"/>
  </si>
  <si>
    <t>이종섭</t>
    <phoneticPr fontId="4" type="noConversion"/>
  </si>
  <si>
    <t>031-729-9614</t>
    <phoneticPr fontId="4" type="noConversion"/>
  </si>
  <si>
    <t>2층 야외 교육장 조성 설계용역</t>
    <phoneticPr fontId="4" type="noConversion"/>
  </si>
  <si>
    <t>이선호</t>
    <phoneticPr fontId="4" type="noConversion"/>
  </si>
  <si>
    <t>031-729-9610</t>
    <phoneticPr fontId="4" type="noConversion"/>
  </si>
  <si>
    <t xml:space="preserve">안전예방교육『골든타임』 </t>
    <phoneticPr fontId="4" type="noConversion"/>
  </si>
  <si>
    <t>이혜인</t>
    <phoneticPr fontId="4" type="noConversion"/>
  </si>
  <si>
    <t>031-729-9658</t>
    <phoneticPr fontId="4" type="noConversion"/>
  </si>
  <si>
    <t>1차 청소년 자유시장 행사물품 임차</t>
    <phoneticPr fontId="4" type="noConversion"/>
  </si>
  <si>
    <t>2020년 상반기 시설물 정기점검</t>
    <phoneticPr fontId="4" type="noConversion"/>
  </si>
  <si>
    <t>2차 청소년 자유시장 행사물품 임차</t>
    <phoneticPr fontId="4" type="noConversion"/>
  </si>
  <si>
    <t>평화통일탐방 차량임차</t>
    <phoneticPr fontId="4" type="noConversion"/>
  </si>
  <si>
    <t>염지윤</t>
    <phoneticPr fontId="4" type="noConversion"/>
  </si>
  <si>
    <t>031-729-9655</t>
    <phoneticPr fontId="4" type="noConversion"/>
  </si>
  <si>
    <t>평화통일탐방 체험비</t>
    <phoneticPr fontId="4" type="noConversion"/>
  </si>
  <si>
    <t>3차 청소년 자유시장 행사물품 임차</t>
    <phoneticPr fontId="4" type="noConversion"/>
  </si>
  <si>
    <t>4차 청소년 자유시장 행사물품 임차</t>
    <phoneticPr fontId="4" type="noConversion"/>
  </si>
  <si>
    <t>2020청소년환경페어 임차</t>
    <phoneticPr fontId="4" type="noConversion"/>
  </si>
  <si>
    <t>정채빈</t>
    <phoneticPr fontId="4" type="noConversion"/>
  </si>
  <si>
    <t>031-729-9634</t>
    <phoneticPr fontId="4" type="noConversion"/>
  </si>
  <si>
    <t>Welcome to 성남 차량 임차</t>
    <phoneticPr fontId="4" type="noConversion"/>
  </si>
  <si>
    <t>정현섭</t>
    <phoneticPr fontId="4" type="noConversion"/>
  </si>
  <si>
    <t>031-729-9635</t>
    <phoneticPr fontId="4" type="noConversion"/>
  </si>
  <si>
    <t>힐링로드축제 임차</t>
    <phoneticPr fontId="4" type="noConversion"/>
  </si>
  <si>
    <t>수의</t>
    <phoneticPr fontId="4" type="noConversion"/>
  </si>
  <si>
    <t>이치준</t>
    <phoneticPr fontId="4" type="noConversion"/>
  </si>
  <si>
    <t>031-729-9639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</si>
  <si>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</si>
  <si>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</si>
  <si>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</si>
  <si>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</si>
  <si>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</si>
  <si>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</si>
  <si>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</si>
  <si>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웰리스실 마루바닥 교체</t>
    <phoneticPr fontId="4" type="noConversion"/>
  </si>
  <si>
    <t>건축</t>
  </si>
  <si>
    <t>수의</t>
  </si>
  <si>
    <t>-</t>
    <phoneticPr fontId="4" type="noConversion"/>
  </si>
  <si>
    <t>이선호</t>
    <phoneticPr fontId="4" type="noConversion"/>
  </si>
  <si>
    <t>031-729-9610</t>
    <phoneticPr fontId="4" type="noConversion"/>
  </si>
  <si>
    <t>시설환경개선</t>
    <phoneticPr fontId="4" type="noConversion"/>
  </si>
  <si>
    <t>전기</t>
  </si>
  <si>
    <t>분당판교청소년수련관</t>
    <phoneticPr fontId="4" type="noConversion"/>
  </si>
  <si>
    <t>2층  야외 교육장 조성 설계용역</t>
    <phoneticPr fontId="4" type="noConversion"/>
  </si>
  <si>
    <t>공개경쟁입찰</t>
    <phoneticPr fontId="4" type="noConversion"/>
  </si>
  <si>
    <t>-</t>
    <phoneticPr fontId="4" type="noConversion"/>
  </si>
  <si>
    <t>수의</t>
    <phoneticPr fontId="4" type="noConversion"/>
  </si>
  <si>
    <t>-</t>
    <phoneticPr fontId="4" type="noConversion"/>
  </si>
  <si>
    <t>2020년 물품 발주계획</t>
    <phoneticPr fontId="4" type="noConversion"/>
  </si>
  <si>
    <t>2020년 용역 발주계획</t>
    <phoneticPr fontId="4" type="noConversion"/>
  </si>
  <si>
    <t>2020년 공사 발주계획</t>
    <phoneticPr fontId="4" type="noConversion"/>
  </si>
  <si>
    <t>1월, 2월, 3월, 4월, 5월, 6월, 7월, 8월, 9월, 10월, 11월, 12월</t>
    <phoneticPr fontId="4" type="noConversion"/>
  </si>
  <si>
    <t>1회, 2회, 3회, 4회, 5회, 6회, 7회, 8회</t>
    <phoneticPr fontId="4" type="noConversion"/>
  </si>
  <si>
    <t>2019.12.12</t>
    <phoneticPr fontId="4" type="noConversion"/>
  </si>
  <si>
    <t>티오피이엔티</t>
  </si>
  <si>
    <t>티오피이엔티</t>
    <phoneticPr fontId="4" type="noConversion"/>
  </si>
  <si>
    <t>경기도 용인시 기흥구 흥덕4로30번길 18</t>
    <phoneticPr fontId="4" type="noConversion"/>
  </si>
  <si>
    <t>판교공원 생태프로그램 홍보물 제작</t>
    <phoneticPr fontId="4" type="noConversion"/>
  </si>
  <si>
    <t>2019.12.09</t>
    <phoneticPr fontId="4" type="noConversion"/>
  </si>
  <si>
    <t>2019.12.09 ~ 12.17</t>
    <phoneticPr fontId="4" type="noConversion"/>
  </si>
  <si>
    <t>2019.12.17</t>
    <phoneticPr fontId="4" type="noConversion"/>
  </si>
  <si>
    <t>온디자인㈜</t>
    <phoneticPr fontId="4" type="noConversion"/>
  </si>
  <si>
    <t>경기도 성남시 중원구 산성대로 198 303</t>
    <phoneticPr fontId="4" type="noConversion"/>
  </si>
  <si>
    <t>2020년 1분기(1~3월) 프로그램 안내지 제작</t>
    <phoneticPr fontId="4" type="noConversion"/>
  </si>
  <si>
    <t>2019.12.09</t>
    <phoneticPr fontId="4" type="noConversion"/>
  </si>
  <si>
    <t>2019.12.09 ~ 12.13</t>
    <phoneticPr fontId="4" type="noConversion"/>
  </si>
  <si>
    <t>2019.12.13</t>
    <phoneticPr fontId="4" type="noConversion"/>
  </si>
  <si>
    <t>㈜프린트라인</t>
  </si>
  <si>
    <t>경기도 성남시 분당구 성남대로 165</t>
    <phoneticPr fontId="4" type="noConversion"/>
  </si>
  <si>
    <t>2019. 판교25통 홍보 영상 제작</t>
    <phoneticPr fontId="4" type="noConversion"/>
  </si>
  <si>
    <t>경기도 용인시 기흥구 흥덕4로30번길 18</t>
    <phoneticPr fontId="4" type="noConversion"/>
  </si>
  <si>
    <t>2019. 판교25통 홍보 책자 제작</t>
    <phoneticPr fontId="4" type="noConversion"/>
  </si>
  <si>
    <t>새한디플러스</t>
  </si>
  <si>
    <t>경기도 성남시 중원구 사기막골로45번길 14, 비동 13층</t>
  </si>
  <si>
    <t>수련관 홍보 물품 제작</t>
    <phoneticPr fontId="4" type="noConversion"/>
  </si>
  <si>
    <t>2019.12.13</t>
    <phoneticPr fontId="4" type="noConversion"/>
  </si>
  <si>
    <t>2019.12.13 ~ 12.18</t>
    <phoneticPr fontId="4" type="noConversion"/>
  </si>
  <si>
    <t>2019.12.18</t>
    <phoneticPr fontId="4" type="noConversion"/>
  </si>
  <si>
    <t>㈜빅트레이더스</t>
    <phoneticPr fontId="4" type="noConversion"/>
  </si>
  <si>
    <t>서울특별시 광진구 아차산로 375, 비1-531호</t>
  </si>
  <si>
    <t>판교TV 꿈 네트워크 홍보 영상 제작</t>
    <phoneticPr fontId="4" type="noConversion"/>
  </si>
  <si>
    <t>2019.12.16</t>
    <phoneticPr fontId="4" type="noConversion"/>
  </si>
  <si>
    <t>2019.12.16 ~ 12.19</t>
    <phoneticPr fontId="4" type="noConversion"/>
  </si>
  <si>
    <t>㈜공공미디어열림</t>
  </si>
  <si>
    <t>경기도 성남시 분당구 성남대로331번길 8, 21층 2101호</t>
  </si>
  <si>
    <t>방과후 주말체험활동 차량 임차(12/21)</t>
    <phoneticPr fontId="4" type="noConversion"/>
  </si>
  <si>
    <t>2019.12.17</t>
    <phoneticPr fontId="4" type="noConversion"/>
  </si>
  <si>
    <t>2019.12.17 ~ 12.21</t>
    <phoneticPr fontId="4" type="noConversion"/>
  </si>
  <si>
    <t>2019.12.21</t>
    <phoneticPr fontId="4" type="noConversion"/>
  </si>
  <si>
    <t>㈜한솔여행사</t>
  </si>
  <si>
    <t>경기도 성남시 분당구 야탑로 103</t>
  </si>
  <si>
    <t>2020년 수련관 승강기 유지보수</t>
    <phoneticPr fontId="4" type="noConversion"/>
  </si>
  <si>
    <t>2020.01.01. ~ 12.31.</t>
    <phoneticPr fontId="4" type="noConversion"/>
  </si>
  <si>
    <t>2020.12.31</t>
    <phoneticPr fontId="4" type="noConversion"/>
  </si>
  <si>
    <t>오티스엘리베이터</t>
    <phoneticPr fontId="4" type="noConversion"/>
  </si>
  <si>
    <t>경기도 성남시 분당구 대왕판교로 373</t>
    <phoneticPr fontId="4" type="noConversion"/>
  </si>
  <si>
    <t>2020년 수영장 승강기 유지보수</t>
    <phoneticPr fontId="4" type="noConversion"/>
  </si>
  <si>
    <t>티센크루프엘리베이터코리아㈜</t>
    <phoneticPr fontId="4" type="noConversion"/>
  </si>
  <si>
    <t>서울시 양천구 목동서로 201</t>
  </si>
  <si>
    <t>2020년 인터넷망 사용신청(3차)</t>
    <phoneticPr fontId="4" type="noConversion"/>
  </si>
  <si>
    <t>2019.12.20</t>
    <phoneticPr fontId="4" type="noConversion"/>
  </si>
  <si>
    <t>케이티</t>
  </si>
  <si>
    <t>경기도 성남시 분당구 불정로 90</t>
    <phoneticPr fontId="4" type="noConversion"/>
  </si>
  <si>
    <t>2020년 인터넷전화 사용신청(3차)</t>
    <phoneticPr fontId="4" type="noConversion"/>
  </si>
  <si>
    <t>2020년 무인경비시스템</t>
    <phoneticPr fontId="4" type="noConversion"/>
  </si>
  <si>
    <t>㈜에스원</t>
  </si>
  <si>
    <t>서울 중구 세종대로7길</t>
  </si>
  <si>
    <t>2020년 소방시설 위탁관리 계약체결</t>
    <phoneticPr fontId="4" type="noConversion"/>
  </si>
  <si>
    <t>성남소방전기㈜</t>
    <phoneticPr fontId="4" type="noConversion"/>
  </si>
  <si>
    <t>경기도 성남시 수정구 공원로339번길 22</t>
  </si>
  <si>
    <t>2020년 정수기, 비데, 공기청정기 위탁관리</t>
    <phoneticPr fontId="4" type="noConversion"/>
  </si>
  <si>
    <t>웅진코웨이㈜</t>
    <phoneticPr fontId="4" type="noConversion"/>
  </si>
  <si>
    <t>충청남도 공주시 유구읍 유구마곡사로 136-23</t>
  </si>
  <si>
    <t>2020년 공기청정기 위탁관리</t>
    <phoneticPr fontId="4" type="noConversion"/>
  </si>
  <si>
    <t>2019.12.27</t>
    <phoneticPr fontId="4" type="noConversion"/>
  </si>
  <si>
    <t>엘지전자㈜</t>
  </si>
  <si>
    <t>서울특별시 영동포구 여의대로 128</t>
  </si>
  <si>
    <t>서울특별시 영동포구 여의대로 128</t>
    <phoneticPr fontId="4" type="noConversion"/>
  </si>
  <si>
    <t>청바지프로젝트 감사해YO! 홍보 영상 제작</t>
  </si>
  <si>
    <t>청바지프로젝트 감사해YO! 홍보 영상 제작</t>
    <phoneticPr fontId="4" type="noConversion"/>
  </si>
  <si>
    <t>청바지프로젝트 감사해YO! 홍보 영상 제작</t>
    <phoneticPr fontId="4" type="noConversion"/>
  </si>
  <si>
    <t>2019.12.05</t>
  </si>
  <si>
    <t>2019.12.05</t>
    <phoneticPr fontId="4" type="noConversion"/>
  </si>
  <si>
    <t>2019.12.06 ~ 12.12</t>
  </si>
  <si>
    <t>2019.12.06 ~ 12.12</t>
    <phoneticPr fontId="4" type="noConversion"/>
  </si>
  <si>
    <t>강인성</t>
  </si>
  <si>
    <t>경기도 용인시 기흥구 흥덕4로30번길 18</t>
  </si>
  <si>
    <t>판교공원 생태프로그램 홍보물 제작</t>
  </si>
  <si>
    <t>판교공원 생태프로그램 홍보물 제작</t>
    <phoneticPr fontId="4" type="noConversion"/>
  </si>
  <si>
    <t>2019.12.09</t>
    <phoneticPr fontId="4" type="noConversion"/>
  </si>
  <si>
    <t>2019.12.09 ~ 12.17</t>
    <phoneticPr fontId="4" type="noConversion"/>
  </si>
  <si>
    <t>온디자인㈜</t>
  </si>
  <si>
    <t>천미애</t>
  </si>
  <si>
    <t>경기도 성남시 중원구 산성대로 198 303</t>
  </si>
  <si>
    <t>2020년 1분기(1~3월) 프로그램 안내지 제작</t>
  </si>
  <si>
    <t>2020년 1분기(1~3월) 프로그램 안내지 제작</t>
    <phoneticPr fontId="4" type="noConversion"/>
  </si>
  <si>
    <t>2019.12.09</t>
    <phoneticPr fontId="4" type="noConversion"/>
  </si>
  <si>
    <t>2019.12.09 ~ 12.13</t>
    <phoneticPr fontId="4" type="noConversion"/>
  </si>
  <si>
    <t>신동일</t>
  </si>
  <si>
    <t>경기도 성남시 분당구 성남대로 165</t>
  </si>
  <si>
    <t>2019. 판교25통 홍보 영상 제작</t>
  </si>
  <si>
    <t>2019. 판교25통 홍보 영상 제작</t>
    <phoneticPr fontId="4" type="noConversion"/>
  </si>
  <si>
    <t>2019.12.13 ~ 12.19</t>
    <phoneticPr fontId="4" type="noConversion"/>
  </si>
  <si>
    <t>2019. 판교25통 홍보 책자 제작</t>
  </si>
  <si>
    <t>2019. 판교25통 홍보 책자 제작</t>
    <phoneticPr fontId="4" type="noConversion"/>
  </si>
  <si>
    <t>2019.12.12</t>
    <phoneticPr fontId="4" type="noConversion"/>
  </si>
  <si>
    <t>2019.12.13</t>
    <phoneticPr fontId="4" type="noConversion"/>
  </si>
  <si>
    <t>2019.12.13 ~ 12.19</t>
    <phoneticPr fontId="4" type="noConversion"/>
  </si>
  <si>
    <t>임은지</t>
  </si>
  <si>
    <t>수련관 홍보 물품 제작</t>
  </si>
  <si>
    <t>수련관 홍보 물품 제작</t>
    <phoneticPr fontId="4" type="noConversion"/>
  </si>
  <si>
    <t>2019.12.13 ~ 12.18</t>
    <phoneticPr fontId="4" type="noConversion"/>
  </si>
  <si>
    <t>㈜빅트레이더스</t>
  </si>
  <si>
    <t>문성원, 김희주</t>
  </si>
  <si>
    <t>판교TV 꿈 네트워크 홍보 영상 제작</t>
  </si>
  <si>
    <t>판교TV 꿈 네트워크 홍보 영상 제작</t>
    <phoneticPr fontId="4" type="noConversion"/>
  </si>
  <si>
    <t>2019.12.16</t>
    <phoneticPr fontId="4" type="noConversion"/>
  </si>
  <si>
    <t>2019.12.16 ~ 12.19</t>
    <phoneticPr fontId="4" type="noConversion"/>
  </si>
  <si>
    <t>김남수</t>
  </si>
  <si>
    <t>방과후 주말체험활동 차량 임차(12/21)</t>
  </si>
  <si>
    <t>방과후 주말체험활동 차량 임차(12/21)</t>
    <phoneticPr fontId="4" type="noConversion"/>
  </si>
  <si>
    <t>2019.12.17</t>
    <phoneticPr fontId="4" type="noConversion"/>
  </si>
  <si>
    <t>2019.12.17 ~ 12.21</t>
    <phoneticPr fontId="4" type="noConversion"/>
  </si>
  <si>
    <t>장지후, 이기동</t>
  </si>
  <si>
    <t>2020년 수련관 승강기 유지보수</t>
    <phoneticPr fontId="4" type="noConversion"/>
  </si>
  <si>
    <t>2020.01.01 ~ 12.31</t>
    <phoneticPr fontId="4" type="noConversion"/>
  </si>
  <si>
    <t>오티스엘리베이터</t>
  </si>
  <si>
    <t>조익서</t>
  </si>
  <si>
    <t>경기도 성남시 분당구 대왕판교로 373</t>
  </si>
  <si>
    <t>2020년 수영장 승강기 유지보수</t>
    <phoneticPr fontId="4" type="noConversion"/>
  </si>
  <si>
    <t>티센크루프엘리베이터코리아㈜</t>
  </si>
  <si>
    <t>서득현</t>
  </si>
  <si>
    <t>2020년 인터넷망 사용신청(3차)</t>
    <phoneticPr fontId="4" type="noConversion"/>
  </si>
  <si>
    <t>2019.12.20</t>
    <phoneticPr fontId="4" type="noConversion"/>
  </si>
  <si>
    <t>황창규</t>
  </si>
  <si>
    <t>경기도 성남시 분당구 불정로 90</t>
  </si>
  <si>
    <t>2020년 인터넷전화 사용신청(3차)</t>
    <phoneticPr fontId="4" type="noConversion"/>
  </si>
  <si>
    <t>2019.12.20</t>
    <phoneticPr fontId="4" type="noConversion"/>
  </si>
  <si>
    <t>2020년 무인경비시스템</t>
    <phoneticPr fontId="4" type="noConversion"/>
  </si>
  <si>
    <t>2019.12.20</t>
    <phoneticPr fontId="4" type="noConversion"/>
  </si>
  <si>
    <t>육현표, KIDA KOICHI</t>
  </si>
  <si>
    <t>2020년 소방시설 위탁관리 계약체결</t>
    <phoneticPr fontId="4" type="noConversion"/>
  </si>
  <si>
    <t>성남소방전기㈜</t>
  </si>
  <si>
    <t>권형용</t>
  </si>
  <si>
    <t>2020년 정수기, 비데, 공기청정기 위탁관리</t>
    <phoneticPr fontId="4" type="noConversion"/>
  </si>
  <si>
    <t>2019.12.27</t>
    <phoneticPr fontId="4" type="noConversion"/>
  </si>
  <si>
    <t>웅진코웨이㈜</t>
  </si>
  <si>
    <t>안지용</t>
  </si>
  <si>
    <t>2020년 공기청정기 임차 계약</t>
    <phoneticPr fontId="4" type="noConversion"/>
  </si>
  <si>
    <t>정도현</t>
  </si>
  <si>
    <t>2019년 방역소독 위탁계약</t>
    <phoneticPr fontId="4" type="noConversion"/>
  </si>
  <si>
    <t>㈜사회적기업청정마을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</si>
</sst>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3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180" fontId="28" fillId="0" borderId="2" xfId="0" applyNumberFormat="1" applyFont="1" applyFill="1" applyBorder="1" applyAlignment="1" applyProtection="1">
      <alignment horizontal="center" vertical="center" shrinkToFit="1"/>
    </xf>
    <xf numFmtId="4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0" fillId="0" borderId="2" xfId="0" applyFont="1" applyBorder="1" applyAlignment="1" applyProtection="1">
      <alignment horizontal="center" vertical="center"/>
    </xf>
    <xf numFmtId="177" fontId="30" fillId="0" borderId="2" xfId="0" applyNumberFormat="1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181" fontId="31" fillId="0" borderId="2" xfId="0" applyNumberFormat="1" applyFont="1" applyBorder="1" applyAlignment="1" applyProtection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right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/>
    </xf>
    <xf numFmtId="41" fontId="3" fillId="0" borderId="2" xfId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0" fontId="33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horizontal="right" vertical="center"/>
    </xf>
    <xf numFmtId="0" fontId="26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6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C3" sqref="C3"/>
    </sheetView>
  </sheetViews>
  <sheetFormatPr defaultRowHeight="13.5" x14ac:dyDescent="0.15"/>
  <cols>
    <col min="1" max="1" width="8.6640625" style="36" customWidth="1"/>
    <col min="2" max="2" width="8.77734375" style="36" customWidth="1"/>
    <col min="3" max="3" width="29.21875" style="36" customWidth="1"/>
    <col min="4" max="4" width="7.33203125" style="36" bestFit="1" customWidth="1"/>
    <col min="5" max="5" width="14.109375" style="36" customWidth="1"/>
    <col min="6" max="6" width="9" style="36" customWidth="1"/>
    <col min="7" max="7" width="9.109375" style="36" customWidth="1"/>
    <col min="8" max="8" width="10.88671875" style="14" customWidth="1"/>
    <col min="9" max="9" width="14.5546875" style="36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6"/>
  </cols>
  <sheetData>
    <row r="1" spans="1:12" ht="25.5" x14ac:dyDescent="0.15">
      <c r="A1" s="136" t="s">
        <v>265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ht="25.5" x14ac:dyDescent="0.15">
      <c r="A2" s="137" t="s">
        <v>136</v>
      </c>
      <c r="B2" s="137"/>
      <c r="C2" s="137"/>
      <c r="D2" s="120"/>
      <c r="E2" s="120"/>
      <c r="F2" s="120"/>
      <c r="G2" s="120"/>
      <c r="H2" s="13"/>
      <c r="I2" s="120"/>
      <c r="J2" s="120"/>
      <c r="K2" s="120"/>
      <c r="L2" s="120"/>
    </row>
    <row r="3" spans="1:12" ht="24.75" customHeight="1" x14ac:dyDescent="0.15">
      <c r="A3" s="10" t="s">
        <v>137</v>
      </c>
      <c r="B3" s="10" t="s">
        <v>138</v>
      </c>
      <c r="C3" s="10" t="s">
        <v>139</v>
      </c>
      <c r="D3" s="10" t="s">
        <v>140</v>
      </c>
      <c r="E3" s="10" t="s">
        <v>141</v>
      </c>
      <c r="F3" s="10" t="s">
        <v>142</v>
      </c>
      <c r="G3" s="10" t="s">
        <v>143</v>
      </c>
      <c r="H3" s="10" t="s">
        <v>144</v>
      </c>
      <c r="I3" s="11" t="s">
        <v>145</v>
      </c>
      <c r="J3" s="11" t="s">
        <v>146</v>
      </c>
      <c r="K3" s="11" t="s">
        <v>147</v>
      </c>
      <c r="L3" s="11" t="s">
        <v>8</v>
      </c>
    </row>
    <row r="4" spans="1:12" ht="24.75" customHeight="1" x14ac:dyDescent="0.15">
      <c r="A4" s="37">
        <v>2020</v>
      </c>
      <c r="B4" s="37">
        <v>3</v>
      </c>
      <c r="C4" s="37" t="s">
        <v>148</v>
      </c>
      <c r="D4" s="40" t="s">
        <v>132</v>
      </c>
      <c r="E4" s="38" t="s">
        <v>149</v>
      </c>
      <c r="F4" s="16">
        <v>3000</v>
      </c>
      <c r="G4" s="15" t="s">
        <v>150</v>
      </c>
      <c r="H4" s="41">
        <v>1500</v>
      </c>
      <c r="I4" s="39" t="s">
        <v>136</v>
      </c>
      <c r="J4" s="39" t="s">
        <v>151</v>
      </c>
      <c r="K4" s="39" t="s">
        <v>152</v>
      </c>
      <c r="L4" s="121"/>
    </row>
    <row r="5" spans="1:12" ht="24.75" customHeight="1" x14ac:dyDescent="0.15">
      <c r="A5" s="37">
        <v>2020</v>
      </c>
      <c r="B5" s="37">
        <v>3</v>
      </c>
      <c r="C5" s="37" t="s">
        <v>153</v>
      </c>
      <c r="D5" s="40" t="s">
        <v>132</v>
      </c>
      <c r="E5" s="38" t="s">
        <v>154</v>
      </c>
      <c r="F5" s="16">
        <v>1000</v>
      </c>
      <c r="G5" s="15" t="s">
        <v>155</v>
      </c>
      <c r="H5" s="41">
        <v>1000</v>
      </c>
      <c r="I5" s="39" t="s">
        <v>136</v>
      </c>
      <c r="J5" s="39" t="s">
        <v>156</v>
      </c>
      <c r="K5" s="39" t="s">
        <v>157</v>
      </c>
      <c r="L5" s="121"/>
    </row>
    <row r="6" spans="1:12" ht="24.75" customHeight="1" x14ac:dyDescent="0.15">
      <c r="A6" s="37">
        <v>2020</v>
      </c>
      <c r="B6" s="37">
        <v>4</v>
      </c>
      <c r="C6" s="40" t="s">
        <v>158</v>
      </c>
      <c r="D6" s="40" t="s">
        <v>132</v>
      </c>
      <c r="E6" s="38" t="s">
        <v>159</v>
      </c>
      <c r="F6" s="16">
        <v>500</v>
      </c>
      <c r="G6" s="15" t="s">
        <v>160</v>
      </c>
      <c r="H6" s="41">
        <v>1800</v>
      </c>
      <c r="I6" s="39" t="s">
        <v>136</v>
      </c>
      <c r="J6" s="39" t="s">
        <v>161</v>
      </c>
      <c r="K6" s="39" t="s">
        <v>162</v>
      </c>
      <c r="L6" s="12"/>
    </row>
    <row r="7" spans="1:12" ht="24.75" customHeight="1" x14ac:dyDescent="0.15">
      <c r="A7" s="37">
        <v>2020</v>
      </c>
      <c r="B7" s="37">
        <v>4</v>
      </c>
      <c r="C7" s="40" t="s">
        <v>163</v>
      </c>
      <c r="D7" s="40" t="s">
        <v>132</v>
      </c>
      <c r="E7" s="38" t="s">
        <v>164</v>
      </c>
      <c r="F7" s="122">
        <v>100</v>
      </c>
      <c r="G7" s="15" t="s">
        <v>165</v>
      </c>
      <c r="H7" s="41">
        <v>3500</v>
      </c>
      <c r="I7" s="39" t="s">
        <v>166</v>
      </c>
      <c r="J7" s="39" t="s">
        <v>167</v>
      </c>
      <c r="K7" s="39" t="s">
        <v>168</v>
      </c>
      <c r="L7" s="12"/>
    </row>
    <row r="8" spans="1:12" ht="24.75" customHeight="1" x14ac:dyDescent="0.15">
      <c r="A8" s="37">
        <v>2020</v>
      </c>
      <c r="B8" s="37">
        <v>4</v>
      </c>
      <c r="C8" s="37" t="s">
        <v>169</v>
      </c>
      <c r="D8" s="40" t="s">
        <v>132</v>
      </c>
      <c r="E8" s="38" t="s">
        <v>170</v>
      </c>
      <c r="F8" s="16">
        <v>80</v>
      </c>
      <c r="G8" s="15" t="s">
        <v>171</v>
      </c>
      <c r="H8" s="41">
        <v>1224</v>
      </c>
      <c r="I8" s="39" t="s">
        <v>136</v>
      </c>
      <c r="J8" s="39" t="s">
        <v>172</v>
      </c>
      <c r="K8" s="39" t="s">
        <v>173</v>
      </c>
      <c r="L8" s="12"/>
    </row>
    <row r="9" spans="1:12" ht="24.75" customHeight="1" x14ac:dyDescent="0.15">
      <c r="A9" s="37">
        <v>2020</v>
      </c>
      <c r="B9" s="37">
        <v>5</v>
      </c>
      <c r="C9" s="37" t="s">
        <v>169</v>
      </c>
      <c r="D9" s="40" t="s">
        <v>132</v>
      </c>
      <c r="E9" s="38" t="s">
        <v>170</v>
      </c>
      <c r="F9" s="16">
        <v>176</v>
      </c>
      <c r="G9" s="15" t="s">
        <v>174</v>
      </c>
      <c r="H9" s="41">
        <v>2400</v>
      </c>
      <c r="I9" s="39" t="s">
        <v>166</v>
      </c>
      <c r="J9" s="39" t="s">
        <v>175</v>
      </c>
      <c r="K9" s="39" t="s">
        <v>176</v>
      </c>
      <c r="L9" s="12"/>
    </row>
    <row r="10" spans="1:12" ht="24.75" customHeight="1" x14ac:dyDescent="0.15">
      <c r="A10" s="37">
        <v>2020</v>
      </c>
      <c r="B10" s="37">
        <v>6</v>
      </c>
      <c r="C10" s="40" t="s">
        <v>177</v>
      </c>
      <c r="D10" s="40" t="s">
        <v>132</v>
      </c>
      <c r="E10" s="38" t="s">
        <v>178</v>
      </c>
      <c r="F10" s="16">
        <v>3000</v>
      </c>
      <c r="G10" s="15" t="s">
        <v>150</v>
      </c>
      <c r="H10" s="41">
        <v>1500</v>
      </c>
      <c r="I10" s="39" t="s">
        <v>166</v>
      </c>
      <c r="J10" s="39" t="s">
        <v>179</v>
      </c>
      <c r="K10" s="39" t="s">
        <v>180</v>
      </c>
      <c r="L10" s="121"/>
    </row>
    <row r="11" spans="1:12" ht="24.75" customHeight="1" x14ac:dyDescent="0.15">
      <c r="A11" s="37">
        <v>2020</v>
      </c>
      <c r="B11" s="37">
        <v>6</v>
      </c>
      <c r="C11" s="37" t="s">
        <v>169</v>
      </c>
      <c r="D11" s="40" t="s">
        <v>132</v>
      </c>
      <c r="E11" s="38" t="s">
        <v>181</v>
      </c>
      <c r="F11" s="122">
        <v>228</v>
      </c>
      <c r="G11" s="15" t="s">
        <v>174</v>
      </c>
      <c r="H11" s="41">
        <v>3149</v>
      </c>
      <c r="I11" s="39" t="s">
        <v>166</v>
      </c>
      <c r="J11" s="39" t="s">
        <v>172</v>
      </c>
      <c r="K11" s="39" t="s">
        <v>173</v>
      </c>
      <c r="L11" s="121"/>
    </row>
    <row r="12" spans="1:12" ht="24.75" customHeight="1" x14ac:dyDescent="0.15">
      <c r="A12" s="37">
        <v>2020</v>
      </c>
      <c r="B12" s="37">
        <v>7</v>
      </c>
      <c r="C12" s="37" t="s">
        <v>182</v>
      </c>
      <c r="D12" s="40" t="s">
        <v>132</v>
      </c>
      <c r="E12" s="38" t="s">
        <v>181</v>
      </c>
      <c r="F12" s="123">
        <v>160</v>
      </c>
      <c r="G12" s="15" t="s">
        <v>174</v>
      </c>
      <c r="H12" s="41">
        <v>2140</v>
      </c>
      <c r="I12" s="39" t="s">
        <v>166</v>
      </c>
      <c r="J12" s="39" t="s">
        <v>172</v>
      </c>
      <c r="K12" s="39" t="s">
        <v>176</v>
      </c>
      <c r="L12" s="121"/>
    </row>
    <row r="13" spans="1:12" ht="24.75" customHeight="1" x14ac:dyDescent="0.15">
      <c r="A13" s="37">
        <v>2020</v>
      </c>
      <c r="B13" s="37">
        <v>8</v>
      </c>
      <c r="C13" s="37" t="s">
        <v>183</v>
      </c>
      <c r="D13" s="40" t="s">
        <v>132</v>
      </c>
      <c r="E13" s="38" t="s">
        <v>184</v>
      </c>
      <c r="F13" s="16">
        <v>3</v>
      </c>
      <c r="G13" s="15" t="s">
        <v>185</v>
      </c>
      <c r="H13" s="41">
        <v>500</v>
      </c>
      <c r="I13" s="39" t="s">
        <v>166</v>
      </c>
      <c r="J13" s="39" t="s">
        <v>186</v>
      </c>
      <c r="K13" s="39" t="s">
        <v>187</v>
      </c>
      <c r="L13" s="121"/>
    </row>
    <row r="14" spans="1:12" ht="24.75" customHeight="1" x14ac:dyDescent="0.15">
      <c r="A14" s="37">
        <v>2020</v>
      </c>
      <c r="B14" s="37">
        <v>9</v>
      </c>
      <c r="C14" s="40" t="s">
        <v>188</v>
      </c>
      <c r="D14" s="40" t="s">
        <v>132</v>
      </c>
      <c r="E14" s="38" t="s">
        <v>189</v>
      </c>
      <c r="F14" s="16">
        <v>3000</v>
      </c>
      <c r="G14" s="15" t="s">
        <v>190</v>
      </c>
      <c r="H14" s="41">
        <v>1500</v>
      </c>
      <c r="I14" s="39" t="s">
        <v>166</v>
      </c>
      <c r="J14" s="39" t="s">
        <v>179</v>
      </c>
      <c r="K14" s="39" t="s">
        <v>152</v>
      </c>
      <c r="L14" s="121"/>
    </row>
    <row r="15" spans="1:12" ht="24.75" customHeight="1" x14ac:dyDescent="0.15">
      <c r="A15" s="37">
        <v>2020</v>
      </c>
      <c r="B15" s="37">
        <v>9</v>
      </c>
      <c r="C15" s="37" t="s">
        <v>169</v>
      </c>
      <c r="D15" s="40" t="s">
        <v>132</v>
      </c>
      <c r="E15" s="38" t="s">
        <v>181</v>
      </c>
      <c r="F15" s="123">
        <v>208</v>
      </c>
      <c r="G15" s="15" t="s">
        <v>174</v>
      </c>
      <c r="H15" s="124">
        <v>2922</v>
      </c>
      <c r="I15" s="39" t="s">
        <v>166</v>
      </c>
      <c r="J15" s="39" t="s">
        <v>172</v>
      </c>
      <c r="K15" s="39" t="s">
        <v>173</v>
      </c>
      <c r="L15" s="121"/>
    </row>
    <row r="16" spans="1:12" ht="24.75" customHeight="1" x14ac:dyDescent="0.15">
      <c r="A16" s="37">
        <v>2020</v>
      </c>
      <c r="B16" s="37">
        <v>9</v>
      </c>
      <c r="C16" s="40" t="s">
        <v>191</v>
      </c>
      <c r="D16" s="40" t="s">
        <v>132</v>
      </c>
      <c r="E16" s="38" t="s">
        <v>192</v>
      </c>
      <c r="F16" s="16">
        <v>1000</v>
      </c>
      <c r="G16" s="15" t="s">
        <v>150</v>
      </c>
      <c r="H16" s="41">
        <v>500</v>
      </c>
      <c r="I16" s="39" t="s">
        <v>166</v>
      </c>
      <c r="J16" s="39" t="s">
        <v>193</v>
      </c>
      <c r="K16" s="39" t="s">
        <v>194</v>
      </c>
      <c r="L16" s="12"/>
    </row>
    <row r="17" spans="1:12" ht="24.75" customHeight="1" x14ac:dyDescent="0.15">
      <c r="A17" s="37">
        <v>2020</v>
      </c>
      <c r="B17" s="37">
        <v>9</v>
      </c>
      <c r="C17" s="40" t="s">
        <v>195</v>
      </c>
      <c r="D17" s="40" t="s">
        <v>132</v>
      </c>
      <c r="E17" s="38" t="s">
        <v>196</v>
      </c>
      <c r="F17" s="122">
        <v>1000</v>
      </c>
      <c r="G17" s="15" t="s">
        <v>190</v>
      </c>
      <c r="H17" s="41">
        <v>400</v>
      </c>
      <c r="I17" s="39" t="s">
        <v>166</v>
      </c>
      <c r="J17" s="39" t="s">
        <v>197</v>
      </c>
      <c r="K17" s="39" t="s">
        <v>194</v>
      </c>
      <c r="L17" s="121"/>
    </row>
    <row r="18" spans="1:12" ht="24.75" customHeight="1" x14ac:dyDescent="0.15">
      <c r="A18" s="37">
        <v>2020</v>
      </c>
      <c r="B18" s="37">
        <v>10</v>
      </c>
      <c r="C18" s="37" t="s">
        <v>182</v>
      </c>
      <c r="D18" s="40" t="s">
        <v>132</v>
      </c>
      <c r="E18" s="38" t="s">
        <v>181</v>
      </c>
      <c r="F18" s="123">
        <v>160</v>
      </c>
      <c r="G18" s="15" t="s">
        <v>171</v>
      </c>
      <c r="H18" s="41">
        <v>2140</v>
      </c>
      <c r="I18" s="39" t="s">
        <v>166</v>
      </c>
      <c r="J18" s="39" t="s">
        <v>172</v>
      </c>
      <c r="K18" s="39" t="s">
        <v>173</v>
      </c>
      <c r="L18" s="121"/>
    </row>
    <row r="19" spans="1:12" ht="24.75" customHeight="1" x14ac:dyDescent="0.15">
      <c r="A19" s="37">
        <v>2020</v>
      </c>
      <c r="B19" s="37">
        <v>10</v>
      </c>
      <c r="C19" s="40" t="s">
        <v>198</v>
      </c>
      <c r="D19" s="40" t="s">
        <v>132</v>
      </c>
      <c r="E19" s="38" t="s">
        <v>199</v>
      </c>
      <c r="F19" s="123" t="s">
        <v>200</v>
      </c>
      <c r="G19" s="15" t="s">
        <v>201</v>
      </c>
      <c r="H19" s="41">
        <v>4000</v>
      </c>
      <c r="I19" s="39" t="s">
        <v>166</v>
      </c>
      <c r="J19" s="39" t="s">
        <v>197</v>
      </c>
      <c r="K19" s="39" t="s">
        <v>194</v>
      </c>
      <c r="L19" s="121"/>
    </row>
    <row r="20" spans="1:12" ht="24.75" customHeight="1" x14ac:dyDescent="0.15">
      <c r="A20" s="37">
        <v>2020</v>
      </c>
      <c r="B20" s="37">
        <v>12</v>
      </c>
      <c r="C20" s="40" t="s">
        <v>188</v>
      </c>
      <c r="D20" s="40" t="s">
        <v>132</v>
      </c>
      <c r="E20" s="38" t="s">
        <v>178</v>
      </c>
      <c r="F20" s="16">
        <v>3000</v>
      </c>
      <c r="G20" s="15" t="s">
        <v>190</v>
      </c>
      <c r="H20" s="124">
        <v>1500</v>
      </c>
      <c r="I20" s="39" t="s">
        <v>166</v>
      </c>
      <c r="J20" s="39" t="s">
        <v>179</v>
      </c>
      <c r="K20" s="39" t="s">
        <v>180</v>
      </c>
      <c r="L20" s="121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disablePrompts="1" count="1">
    <dataValidation type="list" allowBlank="1" showInputMessage="1" showErrorMessage="1" sqref="D4:D20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6"/>
  </cols>
  <sheetData>
    <row r="1" spans="1:9" ht="25.5" x14ac:dyDescent="0.15">
      <c r="A1" s="138" t="s">
        <v>119</v>
      </c>
      <c r="B1" s="138"/>
      <c r="C1" s="138"/>
      <c r="D1" s="138"/>
      <c r="E1" s="138"/>
      <c r="F1" s="138"/>
      <c r="G1" s="138"/>
      <c r="H1" s="138"/>
      <c r="I1" s="138"/>
    </row>
    <row r="2" spans="1:9" ht="25.5" x14ac:dyDescent="0.15">
      <c r="A2" s="139" t="s">
        <v>23</v>
      </c>
      <c r="B2" s="139"/>
      <c r="C2" s="64"/>
      <c r="D2" s="64"/>
      <c r="E2" s="64"/>
      <c r="F2" s="64"/>
      <c r="G2" s="64"/>
      <c r="H2" s="64"/>
      <c r="I2" s="105" t="s">
        <v>118</v>
      </c>
    </row>
    <row r="3" spans="1:9" ht="26.25" customHeight="1" x14ac:dyDescent="0.15">
      <c r="A3" s="171" t="s">
        <v>117</v>
      </c>
      <c r="B3" s="169" t="s">
        <v>116</v>
      </c>
      <c r="C3" s="169" t="s">
        <v>115</v>
      </c>
      <c r="D3" s="169" t="s">
        <v>114</v>
      </c>
      <c r="E3" s="167" t="s">
        <v>113</v>
      </c>
      <c r="F3" s="168"/>
      <c r="G3" s="167" t="s">
        <v>112</v>
      </c>
      <c r="H3" s="168"/>
      <c r="I3" s="169" t="s">
        <v>111</v>
      </c>
    </row>
    <row r="4" spans="1:9" ht="28.5" customHeight="1" x14ac:dyDescent="0.15">
      <c r="A4" s="172"/>
      <c r="B4" s="170"/>
      <c r="C4" s="170"/>
      <c r="D4" s="170"/>
      <c r="E4" s="104" t="s">
        <v>110</v>
      </c>
      <c r="F4" s="104" t="s">
        <v>109</v>
      </c>
      <c r="G4" s="104" t="s">
        <v>110</v>
      </c>
      <c r="H4" s="104" t="s">
        <v>109</v>
      </c>
      <c r="I4" s="170"/>
    </row>
    <row r="5" spans="1:9" ht="28.5" customHeight="1" x14ac:dyDescent="0.15">
      <c r="A5" s="4"/>
      <c r="B5" s="95" t="s">
        <v>108</v>
      </c>
      <c r="C5" s="8"/>
      <c r="D5" s="8"/>
      <c r="E5" s="8"/>
      <c r="F5" s="8"/>
      <c r="G5" s="8"/>
      <c r="H5" s="8"/>
      <c r="I5" s="10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C11" sqref="C11"/>
    </sheetView>
  </sheetViews>
  <sheetFormatPr defaultRowHeight="13.5" x14ac:dyDescent="0.15"/>
  <cols>
    <col min="1" max="1" width="8.6640625" style="36" customWidth="1"/>
    <col min="2" max="2" width="8.77734375" style="36" customWidth="1"/>
    <col min="3" max="3" width="29.21875" style="36" customWidth="1"/>
    <col min="4" max="4" width="10.88671875" style="36" customWidth="1"/>
    <col min="5" max="5" width="12.44140625" style="36" customWidth="1"/>
    <col min="6" max="6" width="15.109375" style="36" customWidth="1"/>
    <col min="7" max="9" width="12.44140625" style="36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6"/>
  </cols>
  <sheetData>
    <row r="1" spans="1:9" ht="25.5" x14ac:dyDescent="0.15">
      <c r="A1" s="136" t="s">
        <v>266</v>
      </c>
      <c r="B1" s="136"/>
      <c r="C1" s="136"/>
      <c r="D1" s="136"/>
      <c r="E1" s="136"/>
      <c r="F1" s="136"/>
      <c r="G1" s="136"/>
      <c r="H1" s="136"/>
      <c r="I1" s="136"/>
    </row>
    <row r="2" spans="1:9" ht="25.5" x14ac:dyDescent="0.15">
      <c r="A2" s="137" t="s">
        <v>202</v>
      </c>
      <c r="B2" s="137"/>
      <c r="C2" s="137"/>
      <c r="D2" s="120"/>
      <c r="E2" s="120"/>
      <c r="F2" s="120"/>
      <c r="G2" s="120"/>
      <c r="H2" s="120"/>
      <c r="I2" s="120"/>
    </row>
    <row r="3" spans="1:9" ht="24" x14ac:dyDescent="0.15">
      <c r="A3" s="17" t="s">
        <v>203</v>
      </c>
      <c r="B3" s="18" t="s">
        <v>204</v>
      </c>
      <c r="C3" s="17" t="s">
        <v>205</v>
      </c>
      <c r="D3" s="17" t="s">
        <v>206</v>
      </c>
      <c r="E3" s="119" t="s">
        <v>207</v>
      </c>
      <c r="F3" s="17" t="s">
        <v>208</v>
      </c>
      <c r="G3" s="17" t="s">
        <v>209</v>
      </c>
      <c r="H3" s="17" t="s">
        <v>210</v>
      </c>
      <c r="I3" s="17" t="s">
        <v>211</v>
      </c>
    </row>
    <row r="4" spans="1:9" ht="24.75" customHeight="1" x14ac:dyDescent="0.15">
      <c r="A4" s="40">
        <v>2020</v>
      </c>
      <c r="B4" s="40">
        <v>1</v>
      </c>
      <c r="C4" s="40" t="s">
        <v>212</v>
      </c>
      <c r="D4" s="40" t="s">
        <v>213</v>
      </c>
      <c r="E4" s="51">
        <v>2000</v>
      </c>
      <c r="F4" s="39" t="s">
        <v>202</v>
      </c>
      <c r="G4" s="39" t="s">
        <v>214</v>
      </c>
      <c r="H4" s="39" t="s">
        <v>215</v>
      </c>
      <c r="I4" s="12"/>
    </row>
    <row r="5" spans="1:9" ht="24.75" customHeight="1" x14ac:dyDescent="0.15">
      <c r="A5" s="40">
        <v>2020</v>
      </c>
      <c r="B5" s="40">
        <v>1</v>
      </c>
      <c r="C5" s="40" t="s">
        <v>216</v>
      </c>
      <c r="D5" s="40" t="s">
        <v>213</v>
      </c>
      <c r="E5" s="51">
        <v>2500</v>
      </c>
      <c r="F5" s="39" t="s">
        <v>202</v>
      </c>
      <c r="G5" s="39" t="s">
        <v>217</v>
      </c>
      <c r="H5" s="39" t="s">
        <v>218</v>
      </c>
      <c r="I5" s="12"/>
    </row>
    <row r="6" spans="1:9" ht="24.75" customHeight="1" x14ac:dyDescent="0.15">
      <c r="A6" s="40">
        <v>2020</v>
      </c>
      <c r="B6" s="40">
        <v>2</v>
      </c>
      <c r="C6" s="37" t="s">
        <v>219</v>
      </c>
      <c r="D6" s="40" t="s">
        <v>213</v>
      </c>
      <c r="E6" s="125">
        <v>22000</v>
      </c>
      <c r="F6" s="39" t="s">
        <v>202</v>
      </c>
      <c r="G6" s="39" t="s">
        <v>220</v>
      </c>
      <c r="H6" s="39" t="s">
        <v>221</v>
      </c>
      <c r="I6" s="40"/>
    </row>
    <row r="7" spans="1:9" ht="24.75" customHeight="1" x14ac:dyDescent="0.15">
      <c r="A7" s="40">
        <v>2020</v>
      </c>
      <c r="B7" s="40">
        <v>3</v>
      </c>
      <c r="C7" s="40" t="s">
        <v>222</v>
      </c>
      <c r="D7" s="40" t="s">
        <v>213</v>
      </c>
      <c r="E7" s="51">
        <v>9450</v>
      </c>
      <c r="F7" s="39" t="s">
        <v>202</v>
      </c>
      <c r="G7" s="39" t="s">
        <v>223</v>
      </c>
      <c r="H7" s="39" t="s">
        <v>224</v>
      </c>
      <c r="I7" s="12"/>
    </row>
    <row r="8" spans="1:9" ht="24.75" customHeight="1" x14ac:dyDescent="0.15">
      <c r="A8" s="40">
        <v>2020</v>
      </c>
      <c r="B8" s="40">
        <v>4</v>
      </c>
      <c r="C8" s="40" t="s">
        <v>225</v>
      </c>
      <c r="D8" s="40" t="s">
        <v>213</v>
      </c>
      <c r="E8" s="51">
        <v>1500</v>
      </c>
      <c r="F8" s="39" t="s">
        <v>202</v>
      </c>
      <c r="G8" s="39" t="s">
        <v>214</v>
      </c>
      <c r="H8" s="39" t="s">
        <v>215</v>
      </c>
      <c r="I8" s="12"/>
    </row>
    <row r="9" spans="1:9" ht="24.75" customHeight="1" x14ac:dyDescent="0.15">
      <c r="A9" s="40">
        <v>2020</v>
      </c>
      <c r="B9" s="40">
        <v>4</v>
      </c>
      <c r="C9" s="40" t="s">
        <v>226</v>
      </c>
      <c r="D9" s="40" t="s">
        <v>213</v>
      </c>
      <c r="E9" s="126">
        <v>1500</v>
      </c>
      <c r="F9" s="39" t="s">
        <v>202</v>
      </c>
      <c r="G9" s="39" t="s">
        <v>220</v>
      </c>
      <c r="H9" s="39" t="s">
        <v>221</v>
      </c>
      <c r="I9" s="40"/>
    </row>
    <row r="10" spans="1:9" ht="24.75" customHeight="1" x14ac:dyDescent="0.15">
      <c r="A10" s="40">
        <v>2020</v>
      </c>
      <c r="B10" s="40">
        <v>5</v>
      </c>
      <c r="C10" s="40" t="s">
        <v>227</v>
      </c>
      <c r="D10" s="40" t="s">
        <v>213</v>
      </c>
      <c r="E10" s="51">
        <v>1500</v>
      </c>
      <c r="F10" s="39" t="s">
        <v>202</v>
      </c>
      <c r="G10" s="39" t="s">
        <v>214</v>
      </c>
      <c r="H10" s="39" t="s">
        <v>215</v>
      </c>
      <c r="I10" s="12"/>
    </row>
    <row r="11" spans="1:9" ht="24.75" customHeight="1" x14ac:dyDescent="0.15">
      <c r="A11" s="40">
        <v>2020</v>
      </c>
      <c r="B11" s="40">
        <v>5</v>
      </c>
      <c r="C11" s="40" t="s">
        <v>228</v>
      </c>
      <c r="D11" s="40" t="s">
        <v>213</v>
      </c>
      <c r="E11" s="51">
        <v>4800</v>
      </c>
      <c r="F11" s="39" t="s">
        <v>202</v>
      </c>
      <c r="G11" s="39" t="s">
        <v>229</v>
      </c>
      <c r="H11" s="39" t="s">
        <v>230</v>
      </c>
      <c r="I11" s="12"/>
    </row>
    <row r="12" spans="1:9" ht="24.75" customHeight="1" x14ac:dyDescent="0.15">
      <c r="A12" s="40">
        <v>2020</v>
      </c>
      <c r="B12" s="40">
        <v>5</v>
      </c>
      <c r="C12" s="40" t="s">
        <v>231</v>
      </c>
      <c r="D12" s="40" t="s">
        <v>213</v>
      </c>
      <c r="E12" s="51">
        <v>3800</v>
      </c>
      <c r="F12" s="39" t="s">
        <v>202</v>
      </c>
      <c r="G12" s="39" t="s">
        <v>229</v>
      </c>
      <c r="H12" s="39" t="s">
        <v>230</v>
      </c>
      <c r="I12" s="12"/>
    </row>
    <row r="13" spans="1:9" ht="24.75" customHeight="1" x14ac:dyDescent="0.15">
      <c r="A13" s="40">
        <v>2020</v>
      </c>
      <c r="B13" s="40">
        <v>7</v>
      </c>
      <c r="C13" s="40" t="s">
        <v>232</v>
      </c>
      <c r="D13" s="40" t="s">
        <v>213</v>
      </c>
      <c r="E13" s="51">
        <v>1500</v>
      </c>
      <c r="F13" s="39" t="s">
        <v>202</v>
      </c>
      <c r="G13" s="39" t="s">
        <v>214</v>
      </c>
      <c r="H13" s="39" t="s">
        <v>215</v>
      </c>
      <c r="I13" s="12"/>
    </row>
    <row r="14" spans="1:9" ht="24.75" customHeight="1" x14ac:dyDescent="0.15">
      <c r="A14" s="40">
        <v>2020</v>
      </c>
      <c r="B14" s="40">
        <v>10</v>
      </c>
      <c r="C14" s="40" t="s">
        <v>233</v>
      </c>
      <c r="D14" s="40" t="s">
        <v>213</v>
      </c>
      <c r="E14" s="51">
        <v>1500</v>
      </c>
      <c r="F14" s="39" t="s">
        <v>202</v>
      </c>
      <c r="G14" s="39" t="s">
        <v>214</v>
      </c>
      <c r="H14" s="39" t="s">
        <v>215</v>
      </c>
      <c r="I14" s="12"/>
    </row>
    <row r="15" spans="1:9" ht="25.5" customHeight="1" x14ac:dyDescent="0.15">
      <c r="A15" s="40">
        <v>2020</v>
      </c>
      <c r="B15" s="40">
        <v>10</v>
      </c>
      <c r="C15" s="40" t="s">
        <v>234</v>
      </c>
      <c r="D15" s="40" t="s">
        <v>213</v>
      </c>
      <c r="E15" s="51">
        <v>1500</v>
      </c>
      <c r="F15" s="39" t="s">
        <v>202</v>
      </c>
      <c r="G15" s="39" t="s">
        <v>235</v>
      </c>
      <c r="H15" s="39" t="s">
        <v>236</v>
      </c>
      <c r="I15" s="12"/>
    </row>
    <row r="16" spans="1:9" ht="25.5" customHeight="1" x14ac:dyDescent="0.15">
      <c r="A16" s="40">
        <v>2020</v>
      </c>
      <c r="B16" s="40">
        <v>10</v>
      </c>
      <c r="C16" s="40" t="s">
        <v>237</v>
      </c>
      <c r="D16" s="40" t="s">
        <v>213</v>
      </c>
      <c r="E16" s="51">
        <v>1500</v>
      </c>
      <c r="F16" s="39" t="s">
        <v>202</v>
      </c>
      <c r="G16" s="39" t="s">
        <v>238</v>
      </c>
      <c r="H16" s="39" t="s">
        <v>239</v>
      </c>
      <c r="I16" s="12"/>
    </row>
    <row r="17" spans="1:9" ht="25.5" customHeight="1" x14ac:dyDescent="0.15">
      <c r="A17" s="40">
        <v>2020</v>
      </c>
      <c r="B17" s="40">
        <v>10</v>
      </c>
      <c r="C17" s="40" t="s">
        <v>226</v>
      </c>
      <c r="D17" s="40" t="s">
        <v>213</v>
      </c>
      <c r="E17" s="126">
        <v>1500</v>
      </c>
      <c r="F17" s="39" t="s">
        <v>202</v>
      </c>
      <c r="G17" s="39" t="s">
        <v>220</v>
      </c>
      <c r="H17" s="39" t="s">
        <v>221</v>
      </c>
      <c r="I17" s="40"/>
    </row>
    <row r="18" spans="1:9" ht="24.75" customHeight="1" x14ac:dyDescent="0.15">
      <c r="A18" s="40">
        <v>2020</v>
      </c>
      <c r="B18" s="40">
        <v>10</v>
      </c>
      <c r="C18" s="40" t="s">
        <v>240</v>
      </c>
      <c r="D18" s="40" t="s">
        <v>241</v>
      </c>
      <c r="E18" s="51">
        <v>7000</v>
      </c>
      <c r="F18" s="39" t="s">
        <v>202</v>
      </c>
      <c r="G18" s="39" t="s">
        <v>242</v>
      </c>
      <c r="H18" s="39" t="s">
        <v>243</v>
      </c>
      <c r="I18" s="12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zoomScale="85" zoomScaleNormal="85" workbookViewId="0">
      <selection activeCell="B45" sqref="B45"/>
    </sheetView>
  </sheetViews>
  <sheetFormatPr defaultRowHeight="13.5" x14ac:dyDescent="0.15"/>
  <cols>
    <col min="1" max="1" width="8.6640625" style="36" customWidth="1"/>
    <col min="2" max="2" width="8.77734375" style="36" customWidth="1"/>
    <col min="3" max="3" width="29.21875" style="36" customWidth="1"/>
    <col min="4" max="4" width="10.88671875" style="36" customWidth="1"/>
    <col min="5" max="9" width="12.44140625" style="36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6"/>
  </cols>
  <sheetData>
    <row r="1" spans="1:13" ht="25.5" x14ac:dyDescent="0.15">
      <c r="A1" s="136" t="s">
        <v>267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25.5" x14ac:dyDescent="0.15">
      <c r="A2" s="137" t="s">
        <v>136</v>
      </c>
      <c r="B2" s="137"/>
      <c r="C2" s="137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7" customHeight="1" x14ac:dyDescent="0.15">
      <c r="A3" s="17" t="s">
        <v>137</v>
      </c>
      <c r="B3" s="18" t="s">
        <v>138</v>
      </c>
      <c r="C3" s="17" t="s">
        <v>244</v>
      </c>
      <c r="D3" s="17" t="s">
        <v>245</v>
      </c>
      <c r="E3" s="17" t="s">
        <v>140</v>
      </c>
      <c r="F3" s="18" t="s">
        <v>246</v>
      </c>
      <c r="G3" s="18" t="s">
        <v>247</v>
      </c>
      <c r="H3" s="18" t="s">
        <v>248</v>
      </c>
      <c r="I3" s="18" t="s">
        <v>249</v>
      </c>
      <c r="J3" s="17" t="s">
        <v>145</v>
      </c>
      <c r="K3" s="17" t="s">
        <v>146</v>
      </c>
      <c r="L3" s="17" t="s">
        <v>147</v>
      </c>
      <c r="M3" s="17" t="s">
        <v>250</v>
      </c>
    </row>
    <row r="4" spans="1:13" ht="27.75" customHeight="1" x14ac:dyDescent="0.15">
      <c r="A4" s="40">
        <v>2020</v>
      </c>
      <c r="B4" s="40">
        <v>1</v>
      </c>
      <c r="C4" s="127" t="s">
        <v>251</v>
      </c>
      <c r="D4" s="121" t="s">
        <v>252</v>
      </c>
      <c r="E4" s="40" t="s">
        <v>253</v>
      </c>
      <c r="F4" s="128">
        <v>18500</v>
      </c>
      <c r="G4" s="129" t="s">
        <v>254</v>
      </c>
      <c r="H4" s="129" t="s">
        <v>254</v>
      </c>
      <c r="I4" s="51">
        <v>18500</v>
      </c>
      <c r="J4" s="39" t="s">
        <v>136</v>
      </c>
      <c r="K4" s="39" t="s">
        <v>255</v>
      </c>
      <c r="L4" s="39" t="s">
        <v>256</v>
      </c>
      <c r="M4" s="40"/>
    </row>
    <row r="5" spans="1:13" ht="27.75" customHeight="1" x14ac:dyDescent="0.15">
      <c r="A5" s="40">
        <v>2020</v>
      </c>
      <c r="B5" s="40">
        <v>4</v>
      </c>
      <c r="C5" s="127" t="s">
        <v>257</v>
      </c>
      <c r="D5" s="121" t="s">
        <v>258</v>
      </c>
      <c r="E5" s="40" t="s">
        <v>253</v>
      </c>
      <c r="F5" s="128">
        <v>10000</v>
      </c>
      <c r="G5" s="129" t="s">
        <v>254</v>
      </c>
      <c r="H5" s="129" t="s">
        <v>254</v>
      </c>
      <c r="I5" s="51">
        <v>10000</v>
      </c>
      <c r="J5" s="39" t="s">
        <v>259</v>
      </c>
      <c r="K5" s="39" t="s">
        <v>255</v>
      </c>
      <c r="L5" s="39" t="s">
        <v>256</v>
      </c>
      <c r="M5" s="40"/>
    </row>
    <row r="6" spans="1:13" ht="27.75" customHeight="1" x14ac:dyDescent="0.15">
      <c r="A6" s="130">
        <v>2020</v>
      </c>
      <c r="B6" s="130">
        <v>6</v>
      </c>
      <c r="C6" s="130" t="s">
        <v>260</v>
      </c>
      <c r="D6" s="121" t="s">
        <v>252</v>
      </c>
      <c r="E6" s="130" t="s">
        <v>261</v>
      </c>
      <c r="F6" s="131">
        <v>197000</v>
      </c>
      <c r="G6" s="129" t="s">
        <v>254</v>
      </c>
      <c r="H6" s="129" t="s">
        <v>262</v>
      </c>
      <c r="I6" s="132">
        <v>197000</v>
      </c>
      <c r="J6" s="39" t="s">
        <v>136</v>
      </c>
      <c r="K6" s="39" t="s">
        <v>255</v>
      </c>
      <c r="L6" s="39" t="s">
        <v>256</v>
      </c>
      <c r="M6" s="130"/>
    </row>
    <row r="7" spans="1:13" ht="27.75" customHeight="1" x14ac:dyDescent="0.15">
      <c r="A7" s="130">
        <v>2020</v>
      </c>
      <c r="B7" s="130">
        <v>10</v>
      </c>
      <c r="C7" s="130" t="s">
        <v>257</v>
      </c>
      <c r="D7" s="121" t="s">
        <v>252</v>
      </c>
      <c r="E7" s="130" t="s">
        <v>263</v>
      </c>
      <c r="F7" s="132">
        <v>15000</v>
      </c>
      <c r="G7" s="129" t="s">
        <v>264</v>
      </c>
      <c r="H7" s="129" t="s">
        <v>254</v>
      </c>
      <c r="I7" s="132">
        <v>15000</v>
      </c>
      <c r="J7" s="39" t="s">
        <v>136</v>
      </c>
      <c r="K7" s="39" t="s">
        <v>255</v>
      </c>
      <c r="L7" s="39" t="s">
        <v>256</v>
      </c>
      <c r="M7" s="130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:J7">
      <formula1>5</formula1>
    </dataValidation>
    <dataValidation type="list" allowBlank="1" showInputMessage="1" showErrorMessage="1" sqref="E4:E5">
      <formula1>"대안,턴키,일반,PQ,수의,실적"</formula1>
    </dataValidation>
    <dataValidation type="list" allowBlank="1" showInputMessage="1" showErrorMessage="1" sqref="D4:D7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30" sqref="E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6"/>
  </cols>
  <sheetData>
    <row r="1" spans="1:11" ht="25.5" x14ac:dyDescent="0.15">
      <c r="A1" s="138" t="s">
        <v>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5.5" x14ac:dyDescent="0.15">
      <c r="A2" s="139" t="s">
        <v>91</v>
      </c>
      <c r="B2" s="139"/>
      <c r="C2" s="64"/>
      <c r="D2" s="64"/>
      <c r="E2" s="64"/>
      <c r="F2" s="80"/>
      <c r="G2" s="80"/>
      <c r="H2" s="80"/>
      <c r="I2" s="80"/>
      <c r="J2" s="140" t="s">
        <v>90</v>
      </c>
      <c r="K2" s="140"/>
    </row>
    <row r="3" spans="1:11" ht="22.5" customHeight="1" x14ac:dyDescent="0.15">
      <c r="A3" s="97" t="s">
        <v>89</v>
      </c>
      <c r="B3" s="2" t="s">
        <v>88</v>
      </c>
      <c r="C3" s="2" t="s">
        <v>87</v>
      </c>
      <c r="D3" s="2" t="s">
        <v>86</v>
      </c>
      <c r="E3" s="2" t="s">
        <v>85</v>
      </c>
      <c r="F3" s="2" t="s">
        <v>84</v>
      </c>
      <c r="G3" s="2" t="s">
        <v>83</v>
      </c>
      <c r="H3" s="2" t="s">
        <v>82</v>
      </c>
      <c r="I3" s="2" t="s">
        <v>81</v>
      </c>
      <c r="J3" s="2" t="s">
        <v>80</v>
      </c>
      <c r="K3" s="2" t="s">
        <v>79</v>
      </c>
    </row>
    <row r="4" spans="1:11" ht="42" customHeight="1" x14ac:dyDescent="0.15">
      <c r="A4" s="96"/>
      <c r="B4" s="95" t="s">
        <v>78</v>
      </c>
      <c r="C4" s="94"/>
      <c r="D4" s="93"/>
      <c r="E4" s="92"/>
      <c r="F4" s="91"/>
      <c r="G4" s="90"/>
      <c r="H4" s="89"/>
      <c r="I4" s="89"/>
      <c r="J4" s="89"/>
      <c r="K4" s="8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6"/>
  </cols>
  <sheetData>
    <row r="1" spans="1:11" ht="25.5" x14ac:dyDescent="0.15">
      <c r="A1" s="138" t="s">
        <v>107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5.5" x14ac:dyDescent="0.15">
      <c r="A2" s="139" t="s">
        <v>106</v>
      </c>
      <c r="B2" s="139"/>
      <c r="C2" s="64"/>
      <c r="D2" s="64"/>
      <c r="E2" s="64"/>
      <c r="F2" s="80"/>
      <c r="G2" s="80"/>
      <c r="H2" s="80"/>
      <c r="I2" s="80"/>
      <c r="J2" s="140" t="s">
        <v>105</v>
      </c>
      <c r="K2" s="140"/>
    </row>
    <row r="3" spans="1:11" ht="22.5" customHeight="1" x14ac:dyDescent="0.15">
      <c r="A3" s="97" t="s">
        <v>104</v>
      </c>
      <c r="B3" s="2" t="s">
        <v>103</v>
      </c>
      <c r="C3" s="2" t="s">
        <v>102</v>
      </c>
      <c r="D3" s="2" t="s">
        <v>101</v>
      </c>
      <c r="E3" s="2" t="s">
        <v>100</v>
      </c>
      <c r="F3" s="2" t="s">
        <v>99</v>
      </c>
      <c r="G3" s="2" t="s">
        <v>98</v>
      </c>
      <c r="H3" s="2" t="s">
        <v>97</v>
      </c>
      <c r="I3" s="2" t="s">
        <v>96</v>
      </c>
      <c r="J3" s="2" t="s">
        <v>95</v>
      </c>
      <c r="K3" s="2" t="s">
        <v>94</v>
      </c>
    </row>
    <row r="4" spans="1:11" ht="47.25" customHeight="1" x14ac:dyDescent="0.15">
      <c r="A4" s="96"/>
      <c r="B4" s="95" t="s">
        <v>93</v>
      </c>
      <c r="C4" s="94"/>
      <c r="D4" s="102"/>
      <c r="E4" s="101"/>
      <c r="F4" s="101"/>
      <c r="G4" s="100"/>
      <c r="H4" s="100"/>
      <c r="I4" s="94"/>
      <c r="J4" s="99"/>
      <c r="K4" s="9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16" sqref="C16"/>
    </sheetView>
  </sheetViews>
  <sheetFormatPr defaultRowHeight="13.5" x14ac:dyDescent="0.15"/>
  <cols>
    <col min="1" max="1" width="24.44140625" style="31" customWidth="1"/>
    <col min="2" max="2" width="20.109375" style="1" customWidth="1"/>
    <col min="3" max="3" width="9.5546875" style="23" customWidth="1"/>
    <col min="4" max="4" width="8.88671875" style="28" customWidth="1"/>
    <col min="5" max="5" width="9.21875" style="28" customWidth="1"/>
    <col min="6" max="8" width="9.6640625" style="28" customWidth="1"/>
    <col min="9" max="9" width="9.6640625" style="1" customWidth="1"/>
  </cols>
  <sheetData>
    <row r="1" spans="1:9" ht="25.5" x14ac:dyDescent="0.15">
      <c r="A1" s="138" t="s">
        <v>3</v>
      </c>
      <c r="B1" s="138"/>
      <c r="C1" s="138"/>
      <c r="D1" s="138"/>
      <c r="E1" s="138"/>
      <c r="F1" s="138"/>
      <c r="G1" s="138"/>
      <c r="H1" s="138"/>
      <c r="I1" s="138"/>
    </row>
    <row r="2" spans="1:9" ht="25.5" x14ac:dyDescent="0.15">
      <c r="A2" s="29" t="s">
        <v>22</v>
      </c>
      <c r="B2" s="3"/>
      <c r="C2" s="20"/>
      <c r="D2" s="24"/>
      <c r="E2" s="24"/>
      <c r="F2" s="25"/>
      <c r="G2" s="25"/>
      <c r="H2" s="141" t="s">
        <v>0</v>
      </c>
      <c r="I2" s="141"/>
    </row>
    <row r="3" spans="1:9" ht="29.25" customHeight="1" x14ac:dyDescent="0.15">
      <c r="A3" s="30" t="s">
        <v>2</v>
      </c>
      <c r="B3" s="2" t="s">
        <v>11</v>
      </c>
      <c r="C3" s="21" t="s">
        <v>4</v>
      </c>
      <c r="D3" s="26" t="s">
        <v>5</v>
      </c>
      <c r="E3" s="26" t="s">
        <v>6</v>
      </c>
      <c r="F3" s="26" t="s">
        <v>7</v>
      </c>
      <c r="G3" s="27" t="s">
        <v>12</v>
      </c>
      <c r="H3" s="26" t="s">
        <v>10</v>
      </c>
      <c r="I3" s="2" t="s">
        <v>8</v>
      </c>
    </row>
    <row r="4" spans="1:9" ht="29.25" customHeight="1" x14ac:dyDescent="0.15">
      <c r="A4" s="66" t="s">
        <v>52</v>
      </c>
      <c r="B4" s="19" t="s">
        <v>126</v>
      </c>
      <c r="C4" s="22">
        <v>702206540</v>
      </c>
      <c r="D4" s="86">
        <v>43462</v>
      </c>
      <c r="E4" s="34">
        <v>43466</v>
      </c>
      <c r="F4" s="34">
        <v>43830</v>
      </c>
      <c r="G4" s="34">
        <v>43830</v>
      </c>
      <c r="H4" s="34">
        <v>43830</v>
      </c>
      <c r="I4" s="32"/>
    </row>
    <row r="5" spans="1:9" s="36" customFormat="1" ht="29.25" customHeight="1" x14ac:dyDescent="0.15">
      <c r="A5" s="66" t="s">
        <v>53</v>
      </c>
      <c r="B5" s="19" t="s">
        <v>123</v>
      </c>
      <c r="C5" s="22">
        <v>115626750</v>
      </c>
      <c r="D5" s="86">
        <v>43465</v>
      </c>
      <c r="E5" s="34">
        <v>43466</v>
      </c>
      <c r="F5" s="34">
        <v>43830</v>
      </c>
      <c r="G5" s="34">
        <v>43830</v>
      </c>
      <c r="H5" s="34">
        <v>43830</v>
      </c>
      <c r="I5" s="32"/>
    </row>
    <row r="6" spans="1:9" ht="29.25" customHeight="1" x14ac:dyDescent="0.15">
      <c r="A6" s="58" t="s">
        <v>77</v>
      </c>
      <c r="B6" s="19" t="s">
        <v>25</v>
      </c>
      <c r="C6" s="22">
        <v>2112000</v>
      </c>
      <c r="D6" s="87">
        <v>43461</v>
      </c>
      <c r="E6" s="34">
        <v>43466</v>
      </c>
      <c r="F6" s="34">
        <v>43830</v>
      </c>
      <c r="G6" s="34">
        <v>43830</v>
      </c>
      <c r="H6" s="34">
        <v>43830</v>
      </c>
      <c r="I6" s="32"/>
    </row>
    <row r="7" spans="1:9" ht="29.25" customHeight="1" x14ac:dyDescent="0.15">
      <c r="A7" s="56" t="s">
        <v>75</v>
      </c>
      <c r="B7" s="35" t="s">
        <v>26</v>
      </c>
      <c r="C7" s="33">
        <v>2376000</v>
      </c>
      <c r="D7" s="87">
        <v>43461</v>
      </c>
      <c r="E7" s="34">
        <v>43466</v>
      </c>
      <c r="F7" s="34">
        <v>43830</v>
      </c>
      <c r="G7" s="34">
        <v>43830</v>
      </c>
      <c r="H7" s="34">
        <v>43830</v>
      </c>
      <c r="I7" s="32"/>
    </row>
    <row r="8" spans="1:9" s="36" customFormat="1" ht="29.25" customHeight="1" x14ac:dyDescent="0.15">
      <c r="A8" s="56" t="s">
        <v>76</v>
      </c>
      <c r="B8" s="19" t="s">
        <v>31</v>
      </c>
      <c r="C8" s="22">
        <v>2520000</v>
      </c>
      <c r="D8" s="87">
        <v>43461</v>
      </c>
      <c r="E8" s="34">
        <v>43466</v>
      </c>
      <c r="F8" s="34">
        <v>43830</v>
      </c>
      <c r="G8" s="34">
        <v>43830</v>
      </c>
      <c r="H8" s="34">
        <v>43830</v>
      </c>
      <c r="I8" s="32"/>
    </row>
    <row r="9" spans="1:9" s="36" customFormat="1" ht="29.25" customHeight="1" x14ac:dyDescent="0.15">
      <c r="A9" s="58" t="s">
        <v>74</v>
      </c>
      <c r="B9" s="35" t="s">
        <v>32</v>
      </c>
      <c r="C9" s="33">
        <v>6600000</v>
      </c>
      <c r="D9" s="87">
        <v>43466</v>
      </c>
      <c r="E9" s="34">
        <v>43466</v>
      </c>
      <c r="F9" s="34">
        <v>43830</v>
      </c>
      <c r="G9" s="34">
        <v>43830</v>
      </c>
      <c r="H9" s="34">
        <v>43830</v>
      </c>
      <c r="I9" s="32"/>
    </row>
    <row r="10" spans="1:9" s="36" customFormat="1" ht="29.25" customHeight="1" x14ac:dyDescent="0.15">
      <c r="A10" s="58" t="s">
        <v>33</v>
      </c>
      <c r="B10" s="8" t="s">
        <v>27</v>
      </c>
      <c r="C10" s="33">
        <v>3240000</v>
      </c>
      <c r="D10" s="87">
        <v>43448</v>
      </c>
      <c r="E10" s="34">
        <v>43466</v>
      </c>
      <c r="F10" s="34">
        <v>43830</v>
      </c>
      <c r="G10" s="34">
        <v>43830</v>
      </c>
      <c r="H10" s="34">
        <v>43830</v>
      </c>
      <c r="I10" s="65"/>
    </row>
    <row r="11" spans="1:9" ht="29.25" customHeight="1" x14ac:dyDescent="0.15">
      <c r="A11" s="56" t="s">
        <v>28</v>
      </c>
      <c r="B11" s="35" t="s">
        <v>30</v>
      </c>
      <c r="C11" s="33">
        <v>11411160</v>
      </c>
      <c r="D11" s="34">
        <v>43462</v>
      </c>
      <c r="E11" s="34">
        <v>43466</v>
      </c>
      <c r="F11" s="34">
        <v>43830</v>
      </c>
      <c r="G11" s="34">
        <v>43830</v>
      </c>
      <c r="H11" s="34">
        <v>43830</v>
      </c>
      <c r="I11" s="9"/>
    </row>
    <row r="12" spans="1:9" s="36" customFormat="1" ht="29.25" customHeight="1" x14ac:dyDescent="0.15">
      <c r="A12" s="56" t="s">
        <v>29</v>
      </c>
      <c r="B12" s="35" t="s">
        <v>129</v>
      </c>
      <c r="C12" s="33">
        <v>765600</v>
      </c>
      <c r="D12" s="34">
        <v>43465</v>
      </c>
      <c r="E12" s="34">
        <v>43466</v>
      </c>
      <c r="F12" s="34">
        <v>43830</v>
      </c>
      <c r="G12" s="34">
        <v>43830</v>
      </c>
      <c r="H12" s="34">
        <v>43830</v>
      </c>
      <c r="I12" s="9"/>
    </row>
    <row r="13" spans="1:9" s="36" customFormat="1" ht="29.25" customHeight="1" x14ac:dyDescent="0.15">
      <c r="A13" s="56" t="s">
        <v>407</v>
      </c>
      <c r="B13" s="35" t="s">
        <v>408</v>
      </c>
      <c r="C13" s="33">
        <v>2542000</v>
      </c>
      <c r="D13" s="34">
        <v>43481</v>
      </c>
      <c r="E13" s="34">
        <v>43497</v>
      </c>
      <c r="F13" s="34">
        <v>43830</v>
      </c>
      <c r="G13" s="34">
        <v>43830</v>
      </c>
      <c r="H13" s="34">
        <v>43830</v>
      </c>
      <c r="I13" s="9"/>
    </row>
    <row r="14" spans="1:9" s="36" customFormat="1" ht="29.25" customHeight="1" x14ac:dyDescent="0.15">
      <c r="A14" s="56" t="s">
        <v>335</v>
      </c>
      <c r="B14" s="35" t="s">
        <v>271</v>
      </c>
      <c r="C14" s="33">
        <v>970000</v>
      </c>
      <c r="D14" s="34">
        <v>43804</v>
      </c>
      <c r="E14" s="34">
        <v>43805</v>
      </c>
      <c r="F14" s="34">
        <v>43811</v>
      </c>
      <c r="G14" s="34">
        <v>43811</v>
      </c>
      <c r="H14" s="34">
        <v>43811</v>
      </c>
      <c r="I14" s="9"/>
    </row>
    <row r="15" spans="1:9" s="36" customFormat="1" ht="29.25" customHeight="1" x14ac:dyDescent="0.15">
      <c r="A15" s="56" t="s">
        <v>344</v>
      </c>
      <c r="B15" s="35" t="s">
        <v>348</v>
      </c>
      <c r="C15" s="33">
        <v>1552000</v>
      </c>
      <c r="D15" s="34">
        <v>43808</v>
      </c>
      <c r="E15" s="34">
        <v>43808</v>
      </c>
      <c r="F15" s="34">
        <v>43816</v>
      </c>
      <c r="G15" s="34">
        <v>43816</v>
      </c>
      <c r="H15" s="34">
        <v>43816</v>
      </c>
      <c r="I15" s="9"/>
    </row>
    <row r="16" spans="1:9" s="36" customFormat="1" ht="29.25" customHeight="1" x14ac:dyDescent="0.15">
      <c r="A16" s="56" t="s">
        <v>351</v>
      </c>
      <c r="B16" s="35" t="s">
        <v>284</v>
      </c>
      <c r="C16" s="33">
        <v>1138000</v>
      </c>
      <c r="D16" s="34">
        <v>43808</v>
      </c>
      <c r="E16" s="34">
        <v>43808</v>
      </c>
      <c r="F16" s="34">
        <v>43812</v>
      </c>
      <c r="G16" s="34">
        <v>43812</v>
      </c>
      <c r="H16" s="34">
        <v>43812</v>
      </c>
      <c r="I16" s="9"/>
    </row>
    <row r="17" spans="1:9" s="36" customFormat="1" ht="29.25" customHeight="1" x14ac:dyDescent="0.15">
      <c r="A17" s="56" t="s">
        <v>357</v>
      </c>
      <c r="B17" s="35" t="s">
        <v>271</v>
      </c>
      <c r="C17" s="33">
        <v>2000000</v>
      </c>
      <c r="D17" s="34">
        <v>43811</v>
      </c>
      <c r="E17" s="34">
        <v>43812</v>
      </c>
      <c r="F17" s="34">
        <v>43818</v>
      </c>
      <c r="G17" s="34">
        <v>43818</v>
      </c>
      <c r="H17" s="34">
        <v>43818</v>
      </c>
      <c r="I17" s="9"/>
    </row>
    <row r="18" spans="1:9" s="36" customFormat="1" ht="29.25" customHeight="1" x14ac:dyDescent="0.15">
      <c r="A18" s="56" t="s">
        <v>360</v>
      </c>
      <c r="B18" s="35" t="s">
        <v>289</v>
      </c>
      <c r="C18" s="33">
        <v>2860000</v>
      </c>
      <c r="D18" s="34">
        <v>43812</v>
      </c>
      <c r="E18" s="34">
        <v>43812</v>
      </c>
      <c r="F18" s="34">
        <v>43818</v>
      </c>
      <c r="G18" s="34">
        <v>43818</v>
      </c>
      <c r="H18" s="34">
        <v>43818</v>
      </c>
      <c r="I18" s="9"/>
    </row>
    <row r="19" spans="1:9" s="36" customFormat="1" ht="29.25" customHeight="1" x14ac:dyDescent="0.15">
      <c r="A19" s="56" t="s">
        <v>366</v>
      </c>
      <c r="B19" s="35" t="s">
        <v>369</v>
      </c>
      <c r="C19" s="33">
        <v>1534500</v>
      </c>
      <c r="D19" s="34">
        <v>43812</v>
      </c>
      <c r="E19" s="34">
        <v>43812</v>
      </c>
      <c r="F19" s="34">
        <v>43817</v>
      </c>
      <c r="G19" s="34">
        <v>43817</v>
      </c>
      <c r="H19" s="34">
        <v>43817</v>
      </c>
      <c r="I19" s="9"/>
    </row>
    <row r="20" spans="1:9" s="36" customFormat="1" ht="29.25" customHeight="1" x14ac:dyDescent="0.15">
      <c r="A20" s="56" t="s">
        <v>371</v>
      </c>
      <c r="B20" s="35" t="s">
        <v>300</v>
      </c>
      <c r="C20" s="33">
        <v>1500000</v>
      </c>
      <c r="D20" s="34">
        <v>43815</v>
      </c>
      <c r="E20" s="34">
        <v>43815</v>
      </c>
      <c r="F20" s="34">
        <v>43818</v>
      </c>
      <c r="G20" s="34">
        <v>43818</v>
      </c>
      <c r="H20" s="34">
        <v>43818</v>
      </c>
      <c r="I20" s="9"/>
    </row>
    <row r="21" spans="1:9" s="36" customFormat="1" ht="29.25" customHeight="1" x14ac:dyDescent="0.15">
      <c r="A21" s="56" t="s">
        <v>376</v>
      </c>
      <c r="B21" s="35" t="s">
        <v>306</v>
      </c>
      <c r="C21" s="33">
        <v>400000</v>
      </c>
      <c r="D21" s="34">
        <v>43816</v>
      </c>
      <c r="E21" s="34">
        <v>43820</v>
      </c>
      <c r="F21" s="34">
        <v>43820</v>
      </c>
      <c r="G21" s="34">
        <v>43820</v>
      </c>
      <c r="H21" s="34">
        <v>43820</v>
      </c>
      <c r="I21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20" sqref="E20"/>
    </sheetView>
  </sheetViews>
  <sheetFormatPr defaultRowHeight="13.5" x14ac:dyDescent="0.15"/>
  <cols>
    <col min="1" max="1" width="15.109375" style="50" bestFit="1" customWidth="1"/>
    <col min="2" max="2" width="28.77734375" style="52" customWidth="1"/>
    <col min="3" max="3" width="13.33203125" style="50" customWidth="1"/>
    <col min="4" max="4" width="11.5546875" style="55" bestFit="1" customWidth="1"/>
    <col min="5" max="6" width="9.5546875" style="49" customWidth="1"/>
    <col min="7" max="7" width="10.33203125" style="49" customWidth="1"/>
    <col min="8" max="8" width="12" style="49" customWidth="1"/>
    <col min="9" max="9" width="16.109375" style="5" customWidth="1"/>
    <col min="10" max="10" width="11.5546875" style="42" bestFit="1" customWidth="1"/>
    <col min="11" max="16384" width="8.88671875" style="42"/>
  </cols>
  <sheetData>
    <row r="1" spans="1:9" ht="25.5" x14ac:dyDescent="0.15">
      <c r="A1" s="142" t="s">
        <v>9</v>
      </c>
      <c r="B1" s="142"/>
      <c r="C1" s="142"/>
      <c r="D1" s="142"/>
      <c r="E1" s="142"/>
      <c r="F1" s="142"/>
      <c r="G1" s="142"/>
      <c r="H1" s="142"/>
      <c r="I1" s="142"/>
    </row>
    <row r="2" spans="1:9" ht="25.5" x14ac:dyDescent="0.15">
      <c r="A2" s="143" t="s">
        <v>23</v>
      </c>
      <c r="B2" s="143"/>
      <c r="C2" s="43"/>
      <c r="D2" s="48"/>
      <c r="E2" s="48"/>
      <c r="F2" s="48"/>
      <c r="G2" s="48"/>
      <c r="H2" s="48"/>
      <c r="I2" s="44" t="s">
        <v>18</v>
      </c>
    </row>
    <row r="3" spans="1:9" ht="26.25" customHeight="1" x14ac:dyDescent="0.15">
      <c r="A3" s="45" t="s">
        <v>1</v>
      </c>
      <c r="B3" s="54" t="s">
        <v>2</v>
      </c>
      <c r="C3" s="46" t="s">
        <v>13</v>
      </c>
      <c r="D3" s="47" t="s">
        <v>14</v>
      </c>
      <c r="E3" s="47" t="s">
        <v>19</v>
      </c>
      <c r="F3" s="47" t="s">
        <v>15</v>
      </c>
      <c r="G3" s="47" t="s">
        <v>16</v>
      </c>
      <c r="H3" s="47" t="s">
        <v>17</v>
      </c>
      <c r="I3" s="46" t="s">
        <v>20</v>
      </c>
    </row>
    <row r="4" spans="1:9" ht="30" customHeight="1" x14ac:dyDescent="0.15">
      <c r="A4" s="4" t="s">
        <v>124</v>
      </c>
      <c r="B4" s="66" t="s">
        <v>52</v>
      </c>
      <c r="C4" s="19" t="s">
        <v>122</v>
      </c>
      <c r="D4" s="22">
        <v>757643100</v>
      </c>
      <c r="E4" s="22"/>
      <c r="F4" s="22">
        <f>59189660+60347510+58066440+58023830+59735520+58296730+57484600+57484600+57546480+23611560+33040300+833750+57486090</f>
        <v>641147070</v>
      </c>
      <c r="G4" s="22">
        <v>107800570</v>
      </c>
      <c r="H4" s="22">
        <f t="shared" ref="H4:H8" si="0">SUM(E4:G4)</f>
        <v>748947640</v>
      </c>
      <c r="I4" s="111" t="s">
        <v>268</v>
      </c>
    </row>
    <row r="5" spans="1:9" ht="30" customHeight="1" x14ac:dyDescent="0.15">
      <c r="A5" s="4" t="s">
        <v>125</v>
      </c>
      <c r="B5" s="66" t="s">
        <v>53</v>
      </c>
      <c r="C5" s="19" t="s">
        <v>123</v>
      </c>
      <c r="D5" s="22">
        <v>124400000</v>
      </c>
      <c r="E5" s="22"/>
      <c r="F5" s="22">
        <f>19494000+9784900+9790710+9493430+9737360+9737360+9737360+9391800+9657960+9733500</f>
        <v>106558380</v>
      </c>
      <c r="G5" s="22">
        <v>13420140</v>
      </c>
      <c r="H5" s="22">
        <f t="shared" si="0"/>
        <v>119978520</v>
      </c>
      <c r="I5" s="111" t="s">
        <v>268</v>
      </c>
    </row>
    <row r="6" spans="1:9" ht="30" customHeight="1" x14ac:dyDescent="0.15">
      <c r="A6" s="4" t="s">
        <v>24</v>
      </c>
      <c r="B6" s="58" t="s">
        <v>77</v>
      </c>
      <c r="C6" s="19" t="s">
        <v>25</v>
      </c>
      <c r="D6" s="22">
        <v>2112000</v>
      </c>
      <c r="E6" s="22"/>
      <c r="F6" s="22">
        <f>176000*11</f>
        <v>1936000</v>
      </c>
      <c r="G6" s="22">
        <v>176000</v>
      </c>
      <c r="H6" s="22">
        <f t="shared" si="0"/>
        <v>2112000</v>
      </c>
      <c r="I6" s="111" t="s">
        <v>268</v>
      </c>
    </row>
    <row r="7" spans="1:9" ht="30" customHeight="1" x14ac:dyDescent="0.15">
      <c r="A7" s="4" t="s">
        <v>24</v>
      </c>
      <c r="B7" s="56" t="s">
        <v>130</v>
      </c>
      <c r="C7" s="35" t="s">
        <v>26</v>
      </c>
      <c r="D7" s="33">
        <v>2376000</v>
      </c>
      <c r="E7" s="22"/>
      <c r="F7" s="22">
        <f>198000*11</f>
        <v>2178000</v>
      </c>
      <c r="G7" s="22">
        <v>198000</v>
      </c>
      <c r="H7" s="22">
        <f t="shared" si="0"/>
        <v>2376000</v>
      </c>
      <c r="I7" s="111" t="s">
        <v>268</v>
      </c>
    </row>
    <row r="8" spans="1:9" ht="30" customHeight="1" x14ac:dyDescent="0.15">
      <c r="A8" s="4" t="s">
        <v>24</v>
      </c>
      <c r="B8" s="56" t="s">
        <v>76</v>
      </c>
      <c r="C8" s="19" t="s">
        <v>31</v>
      </c>
      <c r="D8" s="22">
        <v>2520000</v>
      </c>
      <c r="E8" s="22"/>
      <c r="F8" s="22">
        <f>210000*11</f>
        <v>2310000</v>
      </c>
      <c r="G8" s="22">
        <v>210000</v>
      </c>
      <c r="H8" s="22">
        <f t="shared" si="0"/>
        <v>2520000</v>
      </c>
      <c r="I8" s="111" t="s">
        <v>268</v>
      </c>
    </row>
    <row r="9" spans="1:9" ht="37.5" customHeight="1" x14ac:dyDescent="0.15">
      <c r="A9" s="4" t="s">
        <v>24</v>
      </c>
      <c r="B9" s="53" t="s">
        <v>121</v>
      </c>
      <c r="C9" s="19" t="s">
        <v>120</v>
      </c>
      <c r="D9" s="33">
        <v>6600000</v>
      </c>
      <c r="E9" s="22"/>
      <c r="F9" s="22">
        <f>550000*11</f>
        <v>6050000</v>
      </c>
      <c r="G9" s="22">
        <v>550000</v>
      </c>
      <c r="H9" s="22">
        <f>SUM(E9:G9)</f>
        <v>6600000</v>
      </c>
      <c r="I9" s="111" t="s">
        <v>268</v>
      </c>
    </row>
    <row r="10" spans="1:9" ht="30" customHeight="1" x14ac:dyDescent="0.15">
      <c r="A10" s="4" t="s">
        <v>24</v>
      </c>
      <c r="B10" s="58" t="s">
        <v>33</v>
      </c>
      <c r="C10" s="8" t="s">
        <v>27</v>
      </c>
      <c r="D10" s="33">
        <v>3240000</v>
      </c>
      <c r="E10" s="22"/>
      <c r="F10" s="22">
        <f>270000*11</f>
        <v>2970000</v>
      </c>
      <c r="G10" s="22">
        <v>270000</v>
      </c>
      <c r="H10" s="22">
        <f t="shared" ref="H10:H22" si="1">SUM(E10:G10)</f>
        <v>3240000</v>
      </c>
      <c r="I10" s="111" t="s">
        <v>268</v>
      </c>
    </row>
    <row r="11" spans="1:9" ht="30" customHeight="1" x14ac:dyDescent="0.15">
      <c r="A11" s="4" t="s">
        <v>24</v>
      </c>
      <c r="B11" s="56" t="s">
        <v>28</v>
      </c>
      <c r="C11" s="35" t="s">
        <v>30</v>
      </c>
      <c r="D11" s="33">
        <v>11411160</v>
      </c>
      <c r="E11" s="22"/>
      <c r="F11" s="22">
        <f>950930*11</f>
        <v>10460230</v>
      </c>
      <c r="G11" s="22">
        <v>950930</v>
      </c>
      <c r="H11" s="22">
        <f t="shared" si="1"/>
        <v>11411160</v>
      </c>
      <c r="I11" s="111" t="s">
        <v>268</v>
      </c>
    </row>
    <row r="12" spans="1:9" ht="30" customHeight="1" x14ac:dyDescent="0.15">
      <c r="A12" s="4" t="s">
        <v>24</v>
      </c>
      <c r="B12" s="56" t="s">
        <v>29</v>
      </c>
      <c r="C12" s="35" t="s">
        <v>129</v>
      </c>
      <c r="D12" s="33">
        <v>765600</v>
      </c>
      <c r="E12" s="22"/>
      <c r="F12" s="22">
        <f>63800*11</f>
        <v>701800</v>
      </c>
      <c r="G12" s="22">
        <v>63800</v>
      </c>
      <c r="H12" s="22">
        <f t="shared" si="1"/>
        <v>765600</v>
      </c>
      <c r="I12" s="111" t="s">
        <v>268</v>
      </c>
    </row>
    <row r="13" spans="1:9" ht="30" customHeight="1" x14ac:dyDescent="0.15">
      <c r="A13" s="4" t="s">
        <v>24</v>
      </c>
      <c r="B13" s="56" t="s">
        <v>128</v>
      </c>
      <c r="C13" s="35" t="s">
        <v>127</v>
      </c>
      <c r="D13" s="33">
        <v>2542000</v>
      </c>
      <c r="E13" s="22"/>
      <c r="F13" s="22">
        <f>158000+371000+371000+371000+371000+371000+158000</f>
        <v>2171000</v>
      </c>
      <c r="G13" s="22">
        <v>371000</v>
      </c>
      <c r="H13" s="22">
        <f t="shared" si="1"/>
        <v>2542000</v>
      </c>
      <c r="I13" s="111" t="s">
        <v>269</v>
      </c>
    </row>
    <row r="14" spans="1:9" ht="30" customHeight="1" x14ac:dyDescent="0.15">
      <c r="A14" s="4" t="s">
        <v>21</v>
      </c>
      <c r="B14" s="109" t="s">
        <v>135</v>
      </c>
      <c r="C14" s="110" t="s">
        <v>134</v>
      </c>
      <c r="D14" s="33">
        <v>1100000</v>
      </c>
      <c r="E14" s="22"/>
      <c r="F14" s="22"/>
      <c r="G14" s="22">
        <v>1100000</v>
      </c>
      <c r="H14" s="22">
        <f t="shared" si="1"/>
        <v>1100000</v>
      </c>
      <c r="I14" s="4"/>
    </row>
    <row r="15" spans="1:9" ht="30" customHeight="1" x14ac:dyDescent="0.15">
      <c r="A15" s="4" t="s">
        <v>21</v>
      </c>
      <c r="B15" s="56" t="s">
        <v>335</v>
      </c>
      <c r="C15" s="35" t="s">
        <v>271</v>
      </c>
      <c r="D15" s="33">
        <v>970000</v>
      </c>
      <c r="E15" s="22"/>
      <c r="F15" s="22"/>
      <c r="G15" s="22">
        <v>970000</v>
      </c>
      <c r="H15" s="22">
        <f t="shared" si="1"/>
        <v>970000</v>
      </c>
      <c r="I15" s="4"/>
    </row>
    <row r="16" spans="1:9" ht="30" customHeight="1" x14ac:dyDescent="0.15">
      <c r="A16" s="4" t="s">
        <v>21</v>
      </c>
      <c r="B16" s="56" t="s">
        <v>344</v>
      </c>
      <c r="C16" s="35" t="s">
        <v>348</v>
      </c>
      <c r="D16" s="33">
        <v>1552000</v>
      </c>
      <c r="E16" s="22"/>
      <c r="F16" s="22"/>
      <c r="G16" s="22">
        <v>1552000</v>
      </c>
      <c r="H16" s="22">
        <f t="shared" si="1"/>
        <v>1552000</v>
      </c>
      <c r="I16" s="4"/>
    </row>
    <row r="17" spans="1:9" ht="30" customHeight="1" x14ac:dyDescent="0.15">
      <c r="A17" s="4" t="s">
        <v>21</v>
      </c>
      <c r="B17" s="56" t="s">
        <v>351</v>
      </c>
      <c r="C17" s="35" t="s">
        <v>284</v>
      </c>
      <c r="D17" s="33">
        <v>1138000</v>
      </c>
      <c r="E17" s="22"/>
      <c r="F17" s="22"/>
      <c r="G17" s="22">
        <v>1138000</v>
      </c>
      <c r="H17" s="22">
        <f t="shared" si="1"/>
        <v>1138000</v>
      </c>
      <c r="I17" s="4"/>
    </row>
    <row r="18" spans="1:9" ht="30" customHeight="1" x14ac:dyDescent="0.15">
      <c r="A18" s="4" t="s">
        <v>21</v>
      </c>
      <c r="B18" s="56" t="s">
        <v>357</v>
      </c>
      <c r="C18" s="35" t="s">
        <v>271</v>
      </c>
      <c r="D18" s="33">
        <v>2000000</v>
      </c>
      <c r="E18" s="22"/>
      <c r="F18" s="22"/>
      <c r="G18" s="22">
        <v>2000000</v>
      </c>
      <c r="H18" s="22">
        <f t="shared" si="1"/>
        <v>2000000</v>
      </c>
      <c r="I18" s="4"/>
    </row>
    <row r="19" spans="1:9" ht="30" customHeight="1" x14ac:dyDescent="0.15">
      <c r="A19" s="4" t="s">
        <v>21</v>
      </c>
      <c r="B19" s="56" t="s">
        <v>360</v>
      </c>
      <c r="C19" s="35" t="s">
        <v>289</v>
      </c>
      <c r="D19" s="33">
        <v>2860000</v>
      </c>
      <c r="E19" s="22"/>
      <c r="F19" s="22"/>
      <c r="G19" s="22">
        <v>2860000</v>
      </c>
      <c r="H19" s="22">
        <f t="shared" si="1"/>
        <v>2860000</v>
      </c>
      <c r="I19" s="4"/>
    </row>
    <row r="20" spans="1:9" ht="30" customHeight="1" x14ac:dyDescent="0.15">
      <c r="A20" s="4" t="s">
        <v>21</v>
      </c>
      <c r="B20" s="56" t="s">
        <v>366</v>
      </c>
      <c r="C20" s="35" t="s">
        <v>369</v>
      </c>
      <c r="D20" s="33">
        <v>1534500</v>
      </c>
      <c r="E20" s="22"/>
      <c r="F20" s="22"/>
      <c r="G20" s="22">
        <v>1534500</v>
      </c>
      <c r="H20" s="22">
        <f t="shared" si="1"/>
        <v>1534500</v>
      </c>
      <c r="I20" s="4"/>
    </row>
    <row r="21" spans="1:9" ht="30" customHeight="1" x14ac:dyDescent="0.15">
      <c r="A21" s="4" t="s">
        <v>21</v>
      </c>
      <c r="B21" s="56" t="s">
        <v>371</v>
      </c>
      <c r="C21" s="35" t="s">
        <v>300</v>
      </c>
      <c r="D21" s="33">
        <v>1500000</v>
      </c>
      <c r="E21" s="22"/>
      <c r="F21" s="22"/>
      <c r="G21" s="22">
        <v>1500000</v>
      </c>
      <c r="H21" s="22">
        <f t="shared" si="1"/>
        <v>1500000</v>
      </c>
      <c r="I21" s="4"/>
    </row>
    <row r="22" spans="1:9" ht="30" customHeight="1" x14ac:dyDescent="0.15">
      <c r="A22" s="4" t="s">
        <v>21</v>
      </c>
      <c r="B22" s="56" t="s">
        <v>376</v>
      </c>
      <c r="C22" s="35" t="s">
        <v>306</v>
      </c>
      <c r="D22" s="33">
        <v>400000</v>
      </c>
      <c r="E22" s="22"/>
      <c r="F22" s="22"/>
      <c r="G22" s="22">
        <v>400000</v>
      </c>
      <c r="H22" s="22">
        <f t="shared" si="1"/>
        <v>400000</v>
      </c>
      <c r="I22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14:H2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14" workbookViewId="0">
      <selection activeCell="D64" sqref="D6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6"/>
  </cols>
  <sheetData>
    <row r="1" spans="1:10" ht="39" customHeight="1" x14ac:dyDescent="0.15">
      <c r="A1" s="138" t="s">
        <v>51</v>
      </c>
      <c r="B1" s="138"/>
      <c r="C1" s="138"/>
      <c r="D1" s="138"/>
      <c r="E1" s="138"/>
    </row>
    <row r="2" spans="1:10" ht="26.25" thickBot="1" x14ac:dyDescent="0.2">
      <c r="A2" s="3" t="s">
        <v>50</v>
      </c>
      <c r="B2" s="3"/>
      <c r="C2" s="64"/>
      <c r="D2" s="64"/>
      <c r="E2" s="57" t="s">
        <v>49</v>
      </c>
    </row>
    <row r="3" spans="1:10" ht="21" customHeight="1" thickTop="1" x14ac:dyDescent="0.15">
      <c r="A3" s="144" t="s">
        <v>48</v>
      </c>
      <c r="B3" s="63" t="s">
        <v>47</v>
      </c>
      <c r="C3" s="150" t="s">
        <v>336</v>
      </c>
      <c r="D3" s="148"/>
      <c r="E3" s="149"/>
    </row>
    <row r="4" spans="1:10" ht="21" customHeight="1" x14ac:dyDescent="0.15">
      <c r="A4" s="145"/>
      <c r="B4" s="62" t="s">
        <v>46</v>
      </c>
      <c r="C4" s="69">
        <v>1000000</v>
      </c>
      <c r="D4" s="67" t="s">
        <v>45</v>
      </c>
      <c r="E4" s="71">
        <v>970000</v>
      </c>
    </row>
    <row r="5" spans="1:10" ht="21" customHeight="1" x14ac:dyDescent="0.15">
      <c r="A5" s="145"/>
      <c r="B5" s="62" t="s">
        <v>44</v>
      </c>
      <c r="C5" s="70">
        <f>E5/C4</f>
        <v>0.97</v>
      </c>
      <c r="D5" s="67" t="s">
        <v>43</v>
      </c>
      <c r="E5" s="71">
        <v>970000</v>
      </c>
    </row>
    <row r="6" spans="1:10" ht="21" customHeight="1" x14ac:dyDescent="0.15">
      <c r="A6" s="145"/>
      <c r="B6" s="62" t="s">
        <v>42</v>
      </c>
      <c r="C6" s="85" t="s">
        <v>339</v>
      </c>
      <c r="D6" s="67" t="s">
        <v>54</v>
      </c>
      <c r="E6" s="72" t="s">
        <v>341</v>
      </c>
      <c r="F6" s="36" t="s">
        <v>133</v>
      </c>
    </row>
    <row r="7" spans="1:10" ht="21" customHeight="1" x14ac:dyDescent="0.15">
      <c r="A7" s="145"/>
      <c r="B7" s="62" t="s">
        <v>40</v>
      </c>
      <c r="C7" s="61" t="s">
        <v>39</v>
      </c>
      <c r="D7" s="67" t="s">
        <v>38</v>
      </c>
      <c r="E7" s="72" t="s">
        <v>270</v>
      </c>
    </row>
    <row r="8" spans="1:10" ht="21" customHeight="1" x14ac:dyDescent="0.15">
      <c r="A8" s="145"/>
      <c r="B8" s="62" t="s">
        <v>37</v>
      </c>
      <c r="C8" s="61" t="s">
        <v>55</v>
      </c>
      <c r="D8" s="67" t="s">
        <v>36</v>
      </c>
      <c r="E8" s="72" t="s">
        <v>272</v>
      </c>
    </row>
    <row r="9" spans="1:10" ht="21" customHeight="1" thickBot="1" x14ac:dyDescent="0.2">
      <c r="A9" s="146"/>
      <c r="B9" s="60" t="s">
        <v>35</v>
      </c>
      <c r="C9" s="59" t="s">
        <v>34</v>
      </c>
      <c r="D9" s="68" t="s">
        <v>56</v>
      </c>
      <c r="E9" s="108" t="s">
        <v>273</v>
      </c>
    </row>
    <row r="10" spans="1:10" ht="21" customHeight="1" thickTop="1" x14ac:dyDescent="0.15">
      <c r="A10" s="144" t="s">
        <v>48</v>
      </c>
      <c r="B10" s="63" t="s">
        <v>47</v>
      </c>
      <c r="C10" s="147" t="s">
        <v>274</v>
      </c>
      <c r="D10" s="148"/>
      <c r="E10" s="149"/>
    </row>
    <row r="11" spans="1:10" ht="21" customHeight="1" x14ac:dyDescent="0.15">
      <c r="A11" s="145"/>
      <c r="B11" s="62" t="s">
        <v>46</v>
      </c>
      <c r="C11" s="69">
        <v>1600000</v>
      </c>
      <c r="D11" s="67" t="s">
        <v>45</v>
      </c>
      <c r="E11" s="71">
        <v>1552000</v>
      </c>
    </row>
    <row r="12" spans="1:10" ht="21" customHeight="1" x14ac:dyDescent="0.15">
      <c r="A12" s="145"/>
      <c r="B12" s="62" t="s">
        <v>44</v>
      </c>
      <c r="C12" s="70">
        <f>E12/C11</f>
        <v>0.97</v>
      </c>
      <c r="D12" s="67" t="s">
        <v>43</v>
      </c>
      <c r="E12" s="71">
        <v>1552000</v>
      </c>
    </row>
    <row r="13" spans="1:10" ht="21" customHeight="1" x14ac:dyDescent="0.15">
      <c r="A13" s="145"/>
      <c r="B13" s="62" t="s">
        <v>42</v>
      </c>
      <c r="C13" s="85" t="s">
        <v>275</v>
      </c>
      <c r="D13" s="67" t="s">
        <v>54</v>
      </c>
      <c r="E13" s="72" t="s">
        <v>276</v>
      </c>
      <c r="J13" s="36" t="s">
        <v>131</v>
      </c>
    </row>
    <row r="14" spans="1:10" ht="21" customHeight="1" x14ac:dyDescent="0.15">
      <c r="A14" s="145"/>
      <c r="B14" s="62" t="s">
        <v>40</v>
      </c>
      <c r="C14" s="61" t="s">
        <v>39</v>
      </c>
      <c r="D14" s="67" t="s">
        <v>38</v>
      </c>
      <c r="E14" s="72" t="s">
        <v>277</v>
      </c>
    </row>
    <row r="15" spans="1:10" ht="21" customHeight="1" x14ac:dyDescent="0.15">
      <c r="A15" s="145"/>
      <c r="B15" s="62" t="s">
        <v>37</v>
      </c>
      <c r="C15" s="61" t="s">
        <v>55</v>
      </c>
      <c r="D15" s="67" t="s">
        <v>36</v>
      </c>
      <c r="E15" s="72" t="s">
        <v>278</v>
      </c>
    </row>
    <row r="16" spans="1:10" ht="21" customHeight="1" thickBot="1" x14ac:dyDescent="0.2">
      <c r="A16" s="146"/>
      <c r="B16" s="60" t="s">
        <v>35</v>
      </c>
      <c r="C16" s="59" t="s">
        <v>34</v>
      </c>
      <c r="D16" s="68" t="s">
        <v>56</v>
      </c>
      <c r="E16" s="108" t="s">
        <v>279</v>
      </c>
    </row>
    <row r="17" spans="1:10" ht="21" customHeight="1" thickTop="1" x14ac:dyDescent="0.15">
      <c r="A17" s="144" t="s">
        <v>48</v>
      </c>
      <c r="B17" s="63" t="s">
        <v>47</v>
      </c>
      <c r="C17" s="147" t="s">
        <v>280</v>
      </c>
      <c r="D17" s="148"/>
      <c r="E17" s="149"/>
    </row>
    <row r="18" spans="1:10" ht="21" customHeight="1" x14ac:dyDescent="0.15">
      <c r="A18" s="145"/>
      <c r="B18" s="62" t="s">
        <v>46</v>
      </c>
      <c r="C18" s="69">
        <v>1227000</v>
      </c>
      <c r="D18" s="67" t="s">
        <v>45</v>
      </c>
      <c r="E18" s="71">
        <v>1138000</v>
      </c>
    </row>
    <row r="19" spans="1:10" ht="21" customHeight="1" x14ac:dyDescent="0.15">
      <c r="A19" s="145"/>
      <c r="B19" s="62" t="s">
        <v>44</v>
      </c>
      <c r="C19" s="70">
        <f>E19/C18</f>
        <v>0.92746536267318669</v>
      </c>
      <c r="D19" s="67" t="s">
        <v>43</v>
      </c>
      <c r="E19" s="71">
        <v>1138000</v>
      </c>
    </row>
    <row r="20" spans="1:10" ht="21" customHeight="1" x14ac:dyDescent="0.15">
      <c r="A20" s="145"/>
      <c r="B20" s="62" t="s">
        <v>42</v>
      </c>
      <c r="C20" s="85" t="s">
        <v>281</v>
      </c>
      <c r="D20" s="67" t="s">
        <v>54</v>
      </c>
      <c r="E20" s="72" t="s">
        <v>282</v>
      </c>
      <c r="J20" s="36" t="s">
        <v>131</v>
      </c>
    </row>
    <row r="21" spans="1:10" ht="21" customHeight="1" x14ac:dyDescent="0.15">
      <c r="A21" s="145"/>
      <c r="B21" s="62" t="s">
        <v>40</v>
      </c>
      <c r="C21" s="61" t="s">
        <v>39</v>
      </c>
      <c r="D21" s="67" t="s">
        <v>38</v>
      </c>
      <c r="E21" s="72" t="s">
        <v>283</v>
      </c>
    </row>
    <row r="22" spans="1:10" ht="21" customHeight="1" x14ac:dyDescent="0.15">
      <c r="A22" s="145"/>
      <c r="B22" s="62" t="s">
        <v>37</v>
      </c>
      <c r="C22" s="61" t="s">
        <v>55</v>
      </c>
      <c r="D22" s="67" t="s">
        <v>36</v>
      </c>
      <c r="E22" s="72" t="s">
        <v>284</v>
      </c>
    </row>
    <row r="23" spans="1:10" ht="21" customHeight="1" thickBot="1" x14ac:dyDescent="0.2">
      <c r="A23" s="146"/>
      <c r="B23" s="60" t="s">
        <v>35</v>
      </c>
      <c r="C23" s="59" t="s">
        <v>34</v>
      </c>
      <c r="D23" s="68" t="s">
        <v>56</v>
      </c>
      <c r="E23" s="108" t="s">
        <v>285</v>
      </c>
    </row>
    <row r="24" spans="1:10" ht="21" customHeight="1" thickTop="1" x14ac:dyDescent="0.15">
      <c r="A24" s="144" t="s">
        <v>48</v>
      </c>
      <c r="B24" s="63" t="s">
        <v>47</v>
      </c>
      <c r="C24" s="147" t="s">
        <v>286</v>
      </c>
      <c r="D24" s="148"/>
      <c r="E24" s="149"/>
    </row>
    <row r="25" spans="1:10" ht="21" customHeight="1" x14ac:dyDescent="0.15">
      <c r="A25" s="145"/>
      <c r="B25" s="62" t="s">
        <v>46</v>
      </c>
      <c r="C25" s="69">
        <v>2100000</v>
      </c>
      <c r="D25" s="67" t="s">
        <v>45</v>
      </c>
      <c r="E25" s="71">
        <v>2000000</v>
      </c>
    </row>
    <row r="26" spans="1:10" ht="21" customHeight="1" x14ac:dyDescent="0.15">
      <c r="A26" s="145"/>
      <c r="B26" s="62" t="s">
        <v>44</v>
      </c>
      <c r="C26" s="70">
        <f>E26/C25</f>
        <v>0.95238095238095233</v>
      </c>
      <c r="D26" s="67" t="s">
        <v>43</v>
      </c>
      <c r="E26" s="71">
        <v>2000000</v>
      </c>
    </row>
    <row r="27" spans="1:10" ht="21" customHeight="1" x14ac:dyDescent="0.15">
      <c r="A27" s="145"/>
      <c r="B27" s="62" t="s">
        <v>42</v>
      </c>
      <c r="C27" s="85" t="s">
        <v>281</v>
      </c>
      <c r="D27" s="67" t="s">
        <v>54</v>
      </c>
      <c r="E27" s="72" t="s">
        <v>282</v>
      </c>
      <c r="J27" s="36" t="s">
        <v>131</v>
      </c>
    </row>
    <row r="28" spans="1:10" ht="21" customHeight="1" x14ac:dyDescent="0.15">
      <c r="A28" s="145"/>
      <c r="B28" s="62" t="s">
        <v>40</v>
      </c>
      <c r="C28" s="61" t="s">
        <v>39</v>
      </c>
      <c r="D28" s="67" t="s">
        <v>38</v>
      </c>
      <c r="E28" s="72" t="s">
        <v>283</v>
      </c>
    </row>
    <row r="29" spans="1:10" ht="21" customHeight="1" x14ac:dyDescent="0.15">
      <c r="A29" s="145"/>
      <c r="B29" s="62" t="s">
        <v>37</v>
      </c>
      <c r="C29" s="61" t="s">
        <v>55</v>
      </c>
      <c r="D29" s="67" t="s">
        <v>36</v>
      </c>
      <c r="E29" s="72" t="s">
        <v>271</v>
      </c>
    </row>
    <row r="30" spans="1:10" ht="21" customHeight="1" thickBot="1" x14ac:dyDescent="0.2">
      <c r="A30" s="146"/>
      <c r="B30" s="60" t="s">
        <v>35</v>
      </c>
      <c r="C30" s="59" t="s">
        <v>34</v>
      </c>
      <c r="D30" s="68" t="s">
        <v>56</v>
      </c>
      <c r="E30" s="108" t="s">
        <v>287</v>
      </c>
    </row>
    <row r="31" spans="1:10" ht="21" customHeight="1" thickTop="1" x14ac:dyDescent="0.15">
      <c r="A31" s="144" t="s">
        <v>48</v>
      </c>
      <c r="B31" s="63" t="s">
        <v>47</v>
      </c>
      <c r="C31" s="147" t="s">
        <v>288</v>
      </c>
      <c r="D31" s="148"/>
      <c r="E31" s="149"/>
    </row>
    <row r="32" spans="1:10" ht="21" customHeight="1" x14ac:dyDescent="0.15">
      <c r="A32" s="145"/>
      <c r="B32" s="62" t="s">
        <v>46</v>
      </c>
      <c r="C32" s="69">
        <v>2955000</v>
      </c>
      <c r="D32" s="67" t="s">
        <v>45</v>
      </c>
      <c r="E32" s="71">
        <v>2860000</v>
      </c>
    </row>
    <row r="33" spans="1:10" ht="21" customHeight="1" x14ac:dyDescent="0.15">
      <c r="A33" s="145"/>
      <c r="B33" s="62" t="s">
        <v>44</v>
      </c>
      <c r="C33" s="70">
        <f>E33/C32</f>
        <v>0.96785109983079531</v>
      </c>
      <c r="D33" s="67" t="s">
        <v>43</v>
      </c>
      <c r="E33" s="71">
        <v>2860000</v>
      </c>
    </row>
    <row r="34" spans="1:10" ht="21" customHeight="1" x14ac:dyDescent="0.15">
      <c r="A34" s="145"/>
      <c r="B34" s="62" t="s">
        <v>42</v>
      </c>
      <c r="C34" s="85" t="s">
        <v>281</v>
      </c>
      <c r="D34" s="67" t="s">
        <v>54</v>
      </c>
      <c r="E34" s="72" t="s">
        <v>282</v>
      </c>
      <c r="J34" s="36" t="s">
        <v>131</v>
      </c>
    </row>
    <row r="35" spans="1:10" ht="21" customHeight="1" x14ac:dyDescent="0.15">
      <c r="A35" s="145"/>
      <c r="B35" s="62" t="s">
        <v>40</v>
      </c>
      <c r="C35" s="61" t="s">
        <v>39</v>
      </c>
      <c r="D35" s="67" t="s">
        <v>38</v>
      </c>
      <c r="E35" s="72" t="s">
        <v>283</v>
      </c>
    </row>
    <row r="36" spans="1:10" ht="21" customHeight="1" x14ac:dyDescent="0.15">
      <c r="A36" s="145"/>
      <c r="B36" s="62" t="s">
        <v>37</v>
      </c>
      <c r="C36" s="61" t="s">
        <v>55</v>
      </c>
      <c r="D36" s="67" t="s">
        <v>36</v>
      </c>
      <c r="E36" s="72" t="s">
        <v>289</v>
      </c>
    </row>
    <row r="37" spans="1:10" ht="21" customHeight="1" thickBot="1" x14ac:dyDescent="0.2">
      <c r="A37" s="146"/>
      <c r="B37" s="60" t="s">
        <v>35</v>
      </c>
      <c r="C37" s="59" t="s">
        <v>34</v>
      </c>
      <c r="D37" s="68" t="s">
        <v>56</v>
      </c>
      <c r="E37" s="108" t="s">
        <v>290</v>
      </c>
    </row>
    <row r="38" spans="1:10" ht="21" customHeight="1" thickTop="1" x14ac:dyDescent="0.15">
      <c r="A38" s="144" t="s">
        <v>48</v>
      </c>
      <c r="B38" s="63" t="s">
        <v>47</v>
      </c>
      <c r="C38" s="147" t="s">
        <v>291</v>
      </c>
      <c r="D38" s="148"/>
      <c r="E38" s="149"/>
    </row>
    <row r="39" spans="1:10" ht="21" customHeight="1" x14ac:dyDescent="0.15">
      <c r="A39" s="145"/>
      <c r="B39" s="62" t="s">
        <v>46</v>
      </c>
      <c r="C39" s="69">
        <v>1650000</v>
      </c>
      <c r="D39" s="67" t="s">
        <v>45</v>
      </c>
      <c r="E39" s="71">
        <v>1534500</v>
      </c>
    </row>
    <row r="40" spans="1:10" ht="21" customHeight="1" x14ac:dyDescent="0.15">
      <c r="A40" s="145"/>
      <c r="B40" s="62" t="s">
        <v>44</v>
      </c>
      <c r="C40" s="70">
        <f>E40/C39</f>
        <v>0.93</v>
      </c>
      <c r="D40" s="67" t="s">
        <v>43</v>
      </c>
      <c r="E40" s="71">
        <v>1534500</v>
      </c>
    </row>
    <row r="41" spans="1:10" ht="21" customHeight="1" x14ac:dyDescent="0.15">
      <c r="A41" s="145"/>
      <c r="B41" s="62" t="s">
        <v>42</v>
      </c>
      <c r="C41" s="85" t="s">
        <v>292</v>
      </c>
      <c r="D41" s="67" t="s">
        <v>54</v>
      </c>
      <c r="E41" s="72" t="s">
        <v>293</v>
      </c>
      <c r="J41" s="36" t="s">
        <v>131</v>
      </c>
    </row>
    <row r="42" spans="1:10" ht="21" customHeight="1" x14ac:dyDescent="0.15">
      <c r="A42" s="145"/>
      <c r="B42" s="62" t="s">
        <v>40</v>
      </c>
      <c r="C42" s="61" t="s">
        <v>39</v>
      </c>
      <c r="D42" s="67" t="s">
        <v>38</v>
      </c>
      <c r="E42" s="72" t="s">
        <v>294</v>
      </c>
    </row>
    <row r="43" spans="1:10" ht="21" customHeight="1" x14ac:dyDescent="0.15">
      <c r="A43" s="145"/>
      <c r="B43" s="62" t="s">
        <v>37</v>
      </c>
      <c r="C43" s="61" t="s">
        <v>55</v>
      </c>
      <c r="D43" s="67" t="s">
        <v>36</v>
      </c>
      <c r="E43" s="72" t="s">
        <v>295</v>
      </c>
    </row>
    <row r="44" spans="1:10" ht="21" customHeight="1" thickBot="1" x14ac:dyDescent="0.2">
      <c r="A44" s="146"/>
      <c r="B44" s="60" t="s">
        <v>35</v>
      </c>
      <c r="C44" s="59" t="s">
        <v>34</v>
      </c>
      <c r="D44" s="68" t="s">
        <v>56</v>
      </c>
      <c r="E44" s="108" t="s">
        <v>296</v>
      </c>
    </row>
    <row r="45" spans="1:10" ht="21" customHeight="1" thickTop="1" x14ac:dyDescent="0.15">
      <c r="A45" s="144" t="s">
        <v>48</v>
      </c>
      <c r="B45" s="63" t="s">
        <v>47</v>
      </c>
      <c r="C45" s="147" t="s">
        <v>297</v>
      </c>
      <c r="D45" s="148"/>
      <c r="E45" s="149"/>
    </row>
    <row r="46" spans="1:10" ht="21" customHeight="1" x14ac:dyDescent="0.15">
      <c r="A46" s="145"/>
      <c r="B46" s="62" t="s">
        <v>46</v>
      </c>
      <c r="C46" s="69">
        <v>1600000</v>
      </c>
      <c r="D46" s="67" t="s">
        <v>45</v>
      </c>
      <c r="E46" s="71">
        <v>1500000</v>
      </c>
    </row>
    <row r="47" spans="1:10" ht="21" customHeight="1" x14ac:dyDescent="0.15">
      <c r="A47" s="145"/>
      <c r="B47" s="62" t="s">
        <v>44</v>
      </c>
      <c r="C47" s="70">
        <f>E47/C46</f>
        <v>0.9375</v>
      </c>
      <c r="D47" s="67" t="s">
        <v>43</v>
      </c>
      <c r="E47" s="71">
        <v>1500000</v>
      </c>
    </row>
    <row r="48" spans="1:10" ht="21" customHeight="1" x14ac:dyDescent="0.15">
      <c r="A48" s="145"/>
      <c r="B48" s="62" t="s">
        <v>42</v>
      </c>
      <c r="C48" s="85" t="s">
        <v>298</v>
      </c>
      <c r="D48" s="67" t="s">
        <v>54</v>
      </c>
      <c r="E48" s="72" t="s">
        <v>299</v>
      </c>
      <c r="J48" s="36" t="s">
        <v>131</v>
      </c>
    </row>
    <row r="49" spans="1:10" ht="21" customHeight="1" x14ac:dyDescent="0.15">
      <c r="A49" s="145"/>
      <c r="B49" s="62" t="s">
        <v>40</v>
      </c>
      <c r="C49" s="61" t="s">
        <v>39</v>
      </c>
      <c r="D49" s="67" t="s">
        <v>38</v>
      </c>
      <c r="E49" s="72" t="s">
        <v>294</v>
      </c>
    </row>
    <row r="50" spans="1:10" ht="21" customHeight="1" x14ac:dyDescent="0.15">
      <c r="A50" s="145"/>
      <c r="B50" s="62" t="s">
        <v>37</v>
      </c>
      <c r="C50" s="61" t="s">
        <v>55</v>
      </c>
      <c r="D50" s="67" t="s">
        <v>36</v>
      </c>
      <c r="E50" s="72" t="s">
        <v>300</v>
      </c>
    </row>
    <row r="51" spans="1:10" ht="21" customHeight="1" thickBot="1" x14ac:dyDescent="0.2">
      <c r="A51" s="146"/>
      <c r="B51" s="60" t="s">
        <v>35</v>
      </c>
      <c r="C51" s="59" t="s">
        <v>34</v>
      </c>
      <c r="D51" s="68" t="s">
        <v>56</v>
      </c>
      <c r="E51" s="108" t="s">
        <v>301</v>
      </c>
    </row>
    <row r="52" spans="1:10" ht="21" customHeight="1" thickTop="1" x14ac:dyDescent="0.15">
      <c r="A52" s="144" t="s">
        <v>48</v>
      </c>
      <c r="B52" s="63" t="s">
        <v>47</v>
      </c>
      <c r="C52" s="147" t="s">
        <v>302</v>
      </c>
      <c r="D52" s="148"/>
      <c r="E52" s="149"/>
    </row>
    <row r="53" spans="1:10" ht="21" customHeight="1" x14ac:dyDescent="0.15">
      <c r="A53" s="145"/>
      <c r="B53" s="62" t="s">
        <v>46</v>
      </c>
      <c r="C53" s="69">
        <v>420000</v>
      </c>
      <c r="D53" s="67" t="s">
        <v>45</v>
      </c>
      <c r="E53" s="71">
        <v>400000</v>
      </c>
    </row>
    <row r="54" spans="1:10" ht="21" customHeight="1" x14ac:dyDescent="0.15">
      <c r="A54" s="145"/>
      <c r="B54" s="62" t="s">
        <v>44</v>
      </c>
      <c r="C54" s="70">
        <f>E54/C53</f>
        <v>0.95238095238095233</v>
      </c>
      <c r="D54" s="67" t="s">
        <v>43</v>
      </c>
      <c r="E54" s="71">
        <v>400000</v>
      </c>
    </row>
    <row r="55" spans="1:10" ht="21" customHeight="1" x14ac:dyDescent="0.15">
      <c r="A55" s="145"/>
      <c r="B55" s="62" t="s">
        <v>42</v>
      </c>
      <c r="C55" s="85" t="s">
        <v>303</v>
      </c>
      <c r="D55" s="67" t="s">
        <v>54</v>
      </c>
      <c r="E55" s="72" t="s">
        <v>304</v>
      </c>
      <c r="J55" s="36" t="s">
        <v>131</v>
      </c>
    </row>
    <row r="56" spans="1:10" ht="21" customHeight="1" x14ac:dyDescent="0.15">
      <c r="A56" s="145"/>
      <c r="B56" s="62" t="s">
        <v>40</v>
      </c>
      <c r="C56" s="61" t="s">
        <v>39</v>
      </c>
      <c r="D56" s="67" t="s">
        <v>38</v>
      </c>
      <c r="E56" s="72" t="s">
        <v>305</v>
      </c>
    </row>
    <row r="57" spans="1:10" ht="21" customHeight="1" x14ac:dyDescent="0.15">
      <c r="A57" s="145"/>
      <c r="B57" s="62" t="s">
        <v>37</v>
      </c>
      <c r="C57" s="61" t="s">
        <v>55</v>
      </c>
      <c r="D57" s="67" t="s">
        <v>36</v>
      </c>
      <c r="E57" s="72" t="s">
        <v>306</v>
      </c>
    </row>
    <row r="58" spans="1:10" ht="21" customHeight="1" thickBot="1" x14ac:dyDescent="0.2">
      <c r="A58" s="146"/>
      <c r="B58" s="60" t="s">
        <v>35</v>
      </c>
      <c r="C58" s="59" t="s">
        <v>34</v>
      </c>
      <c r="D58" s="68" t="s">
        <v>56</v>
      </c>
      <c r="E58" s="108" t="s">
        <v>307</v>
      </c>
    </row>
    <row r="59" spans="1:10" ht="21" customHeight="1" thickTop="1" x14ac:dyDescent="0.15">
      <c r="A59" s="144" t="s">
        <v>48</v>
      </c>
      <c r="B59" s="63" t="s">
        <v>47</v>
      </c>
      <c r="C59" s="147" t="s">
        <v>308</v>
      </c>
      <c r="D59" s="148"/>
      <c r="E59" s="149"/>
    </row>
    <row r="60" spans="1:10" ht="21" customHeight="1" x14ac:dyDescent="0.15">
      <c r="A60" s="145"/>
      <c r="B60" s="62" t="s">
        <v>46</v>
      </c>
      <c r="C60" s="69">
        <v>2516400</v>
      </c>
      <c r="D60" s="67" t="s">
        <v>45</v>
      </c>
      <c r="E60" s="71">
        <v>2508000</v>
      </c>
    </row>
    <row r="61" spans="1:10" ht="21" customHeight="1" x14ac:dyDescent="0.15">
      <c r="A61" s="145"/>
      <c r="B61" s="62" t="s">
        <v>44</v>
      </c>
      <c r="C61" s="70">
        <f>E61/C60</f>
        <v>0.99666189794945159</v>
      </c>
      <c r="D61" s="67" t="s">
        <v>43</v>
      </c>
      <c r="E61" s="71">
        <v>2508000</v>
      </c>
    </row>
    <row r="62" spans="1:10" ht="21" customHeight="1" x14ac:dyDescent="0.15">
      <c r="A62" s="145"/>
      <c r="B62" s="62" t="s">
        <v>42</v>
      </c>
      <c r="C62" s="85" t="s">
        <v>298</v>
      </c>
      <c r="D62" s="67" t="s">
        <v>54</v>
      </c>
      <c r="E62" s="72" t="s">
        <v>309</v>
      </c>
      <c r="J62" s="36" t="s">
        <v>131</v>
      </c>
    </row>
    <row r="63" spans="1:10" ht="21" customHeight="1" x14ac:dyDescent="0.15">
      <c r="A63" s="145"/>
      <c r="B63" s="62" t="s">
        <v>40</v>
      </c>
      <c r="C63" s="61" t="s">
        <v>39</v>
      </c>
      <c r="D63" s="67" t="s">
        <v>38</v>
      </c>
      <c r="E63" s="72" t="s">
        <v>310</v>
      </c>
    </row>
    <row r="64" spans="1:10" ht="21" customHeight="1" x14ac:dyDescent="0.15">
      <c r="A64" s="145"/>
      <c r="B64" s="62" t="s">
        <v>37</v>
      </c>
      <c r="C64" s="61" t="s">
        <v>55</v>
      </c>
      <c r="D64" s="67" t="s">
        <v>36</v>
      </c>
      <c r="E64" s="72" t="s">
        <v>311</v>
      </c>
    </row>
    <row r="65" spans="1:10" ht="21" customHeight="1" thickBot="1" x14ac:dyDescent="0.2">
      <c r="A65" s="146"/>
      <c r="B65" s="60" t="s">
        <v>35</v>
      </c>
      <c r="C65" s="59" t="s">
        <v>34</v>
      </c>
      <c r="D65" s="68" t="s">
        <v>56</v>
      </c>
      <c r="E65" s="108" t="s">
        <v>312</v>
      </c>
    </row>
    <row r="66" spans="1:10" ht="21" customHeight="1" thickTop="1" x14ac:dyDescent="0.15">
      <c r="A66" s="144" t="s">
        <v>48</v>
      </c>
      <c r="B66" s="63" t="s">
        <v>47</v>
      </c>
      <c r="C66" s="147" t="s">
        <v>313</v>
      </c>
      <c r="D66" s="148"/>
      <c r="E66" s="149"/>
    </row>
    <row r="67" spans="1:10" ht="21" customHeight="1" x14ac:dyDescent="0.15">
      <c r="A67" s="145"/>
      <c r="B67" s="62" t="s">
        <v>46</v>
      </c>
      <c r="C67" s="69">
        <v>2164800</v>
      </c>
      <c r="D67" s="67" t="s">
        <v>45</v>
      </c>
      <c r="E67" s="71">
        <v>2112000</v>
      </c>
    </row>
    <row r="68" spans="1:10" ht="21" customHeight="1" x14ac:dyDescent="0.15">
      <c r="A68" s="145"/>
      <c r="B68" s="62" t="s">
        <v>44</v>
      </c>
      <c r="C68" s="70">
        <f>E68/C67</f>
        <v>0.97560975609756095</v>
      </c>
      <c r="D68" s="67" t="s">
        <v>43</v>
      </c>
      <c r="E68" s="71">
        <v>2112000</v>
      </c>
    </row>
    <row r="69" spans="1:10" ht="21" customHeight="1" x14ac:dyDescent="0.15">
      <c r="A69" s="145"/>
      <c r="B69" s="62" t="s">
        <v>42</v>
      </c>
      <c r="C69" s="85" t="s">
        <v>298</v>
      </c>
      <c r="D69" s="67" t="s">
        <v>54</v>
      </c>
      <c r="E69" s="72" t="s">
        <v>309</v>
      </c>
      <c r="J69" s="36" t="s">
        <v>131</v>
      </c>
    </row>
    <row r="70" spans="1:10" ht="21" customHeight="1" x14ac:dyDescent="0.15">
      <c r="A70" s="145"/>
      <c r="B70" s="62" t="s">
        <v>40</v>
      </c>
      <c r="C70" s="61" t="s">
        <v>39</v>
      </c>
      <c r="D70" s="67" t="s">
        <v>38</v>
      </c>
      <c r="E70" s="72" t="s">
        <v>310</v>
      </c>
    </row>
    <row r="71" spans="1:10" ht="21" customHeight="1" x14ac:dyDescent="0.15">
      <c r="A71" s="145"/>
      <c r="B71" s="62" t="s">
        <v>37</v>
      </c>
      <c r="C71" s="61" t="s">
        <v>55</v>
      </c>
      <c r="D71" s="67" t="s">
        <v>36</v>
      </c>
      <c r="E71" s="72" t="s">
        <v>314</v>
      </c>
    </row>
    <row r="72" spans="1:10" ht="21" customHeight="1" thickBot="1" x14ac:dyDescent="0.2">
      <c r="A72" s="146"/>
      <c r="B72" s="60" t="s">
        <v>35</v>
      </c>
      <c r="C72" s="59" t="s">
        <v>34</v>
      </c>
      <c r="D72" s="68" t="s">
        <v>56</v>
      </c>
      <c r="E72" s="108" t="s">
        <v>315</v>
      </c>
    </row>
    <row r="73" spans="1:10" ht="21" customHeight="1" thickTop="1" x14ac:dyDescent="0.15">
      <c r="A73" s="144" t="s">
        <v>48</v>
      </c>
      <c r="B73" s="63" t="s">
        <v>47</v>
      </c>
      <c r="C73" s="147" t="s">
        <v>316</v>
      </c>
      <c r="D73" s="148"/>
      <c r="E73" s="149"/>
    </row>
    <row r="74" spans="1:10" ht="21" customHeight="1" x14ac:dyDescent="0.15">
      <c r="A74" s="145"/>
      <c r="B74" s="62" t="s">
        <v>46</v>
      </c>
      <c r="C74" s="69">
        <v>7260000</v>
      </c>
      <c r="D74" s="67" t="s">
        <v>45</v>
      </c>
      <c r="E74" s="71">
        <v>6895680</v>
      </c>
    </row>
    <row r="75" spans="1:10" ht="21" customHeight="1" x14ac:dyDescent="0.15">
      <c r="A75" s="145"/>
      <c r="B75" s="62" t="s">
        <v>44</v>
      </c>
      <c r="C75" s="70">
        <f>E75/C74</f>
        <v>0.94981818181818178</v>
      </c>
      <c r="D75" s="67" t="s">
        <v>43</v>
      </c>
      <c r="E75" s="71">
        <v>6895680</v>
      </c>
    </row>
    <row r="76" spans="1:10" ht="21" customHeight="1" x14ac:dyDescent="0.15">
      <c r="A76" s="145"/>
      <c r="B76" s="62" t="s">
        <v>42</v>
      </c>
      <c r="C76" s="85" t="s">
        <v>317</v>
      </c>
      <c r="D76" s="67" t="s">
        <v>54</v>
      </c>
      <c r="E76" s="72" t="s">
        <v>309</v>
      </c>
      <c r="J76" s="36" t="s">
        <v>131</v>
      </c>
    </row>
    <row r="77" spans="1:10" ht="21" customHeight="1" x14ac:dyDescent="0.15">
      <c r="A77" s="145"/>
      <c r="B77" s="62" t="s">
        <v>40</v>
      </c>
      <c r="C77" s="61" t="s">
        <v>39</v>
      </c>
      <c r="D77" s="67" t="s">
        <v>38</v>
      </c>
      <c r="E77" s="72" t="s">
        <v>310</v>
      </c>
    </row>
    <row r="78" spans="1:10" ht="21" customHeight="1" x14ac:dyDescent="0.15">
      <c r="A78" s="145"/>
      <c r="B78" s="62" t="s">
        <v>37</v>
      </c>
      <c r="C78" s="61" t="s">
        <v>55</v>
      </c>
      <c r="D78" s="67" t="s">
        <v>36</v>
      </c>
      <c r="E78" s="72" t="s">
        <v>318</v>
      </c>
    </row>
    <row r="79" spans="1:10" ht="21" customHeight="1" thickBot="1" x14ac:dyDescent="0.2">
      <c r="A79" s="146"/>
      <c r="B79" s="60" t="s">
        <v>35</v>
      </c>
      <c r="C79" s="59" t="s">
        <v>34</v>
      </c>
      <c r="D79" s="68" t="s">
        <v>56</v>
      </c>
      <c r="E79" s="108" t="s">
        <v>319</v>
      </c>
    </row>
    <row r="80" spans="1:10" ht="21" customHeight="1" thickTop="1" x14ac:dyDescent="0.15">
      <c r="A80" s="144" t="s">
        <v>48</v>
      </c>
      <c r="B80" s="63" t="s">
        <v>47</v>
      </c>
      <c r="C80" s="147" t="s">
        <v>320</v>
      </c>
      <c r="D80" s="148"/>
      <c r="E80" s="149"/>
    </row>
    <row r="81" spans="1:10" ht="21" customHeight="1" x14ac:dyDescent="0.15">
      <c r="A81" s="145"/>
      <c r="B81" s="62" t="s">
        <v>46</v>
      </c>
      <c r="C81" s="69">
        <v>3000000</v>
      </c>
      <c r="D81" s="67" t="s">
        <v>45</v>
      </c>
      <c r="E81" s="71">
        <v>3000000</v>
      </c>
    </row>
    <row r="82" spans="1:10" ht="21" customHeight="1" x14ac:dyDescent="0.15">
      <c r="A82" s="145"/>
      <c r="B82" s="62" t="s">
        <v>44</v>
      </c>
      <c r="C82" s="70">
        <f>E82/C81</f>
        <v>1</v>
      </c>
      <c r="D82" s="67" t="s">
        <v>43</v>
      </c>
      <c r="E82" s="71">
        <v>3000000</v>
      </c>
    </row>
    <row r="83" spans="1:10" ht="21" customHeight="1" x14ac:dyDescent="0.15">
      <c r="A83" s="145"/>
      <c r="B83" s="62" t="s">
        <v>42</v>
      </c>
      <c r="C83" s="85" t="s">
        <v>317</v>
      </c>
      <c r="D83" s="67" t="s">
        <v>54</v>
      </c>
      <c r="E83" s="72" t="s">
        <v>309</v>
      </c>
      <c r="J83" s="36" t="s">
        <v>131</v>
      </c>
    </row>
    <row r="84" spans="1:10" ht="21" customHeight="1" x14ac:dyDescent="0.15">
      <c r="A84" s="145"/>
      <c r="B84" s="62" t="s">
        <v>40</v>
      </c>
      <c r="C84" s="61" t="s">
        <v>39</v>
      </c>
      <c r="D84" s="67" t="s">
        <v>38</v>
      </c>
      <c r="E84" s="72" t="s">
        <v>310</v>
      </c>
    </row>
    <row r="85" spans="1:10" ht="21" customHeight="1" x14ac:dyDescent="0.15">
      <c r="A85" s="145"/>
      <c r="B85" s="62" t="s">
        <v>37</v>
      </c>
      <c r="C85" s="61" t="s">
        <v>55</v>
      </c>
      <c r="D85" s="67" t="s">
        <v>36</v>
      </c>
      <c r="E85" s="72" t="s">
        <v>318</v>
      </c>
    </row>
    <row r="86" spans="1:10" ht="21" customHeight="1" thickBot="1" x14ac:dyDescent="0.2">
      <c r="A86" s="146"/>
      <c r="B86" s="60" t="s">
        <v>35</v>
      </c>
      <c r="C86" s="59" t="s">
        <v>34</v>
      </c>
      <c r="D86" s="68" t="s">
        <v>56</v>
      </c>
      <c r="E86" s="108" t="s">
        <v>319</v>
      </c>
    </row>
    <row r="87" spans="1:10" ht="21" customHeight="1" thickTop="1" x14ac:dyDescent="0.15">
      <c r="A87" s="144" t="s">
        <v>48</v>
      </c>
      <c r="B87" s="63" t="s">
        <v>47</v>
      </c>
      <c r="C87" s="147" t="s">
        <v>321</v>
      </c>
      <c r="D87" s="148"/>
      <c r="E87" s="149"/>
    </row>
    <row r="88" spans="1:10" ht="21" customHeight="1" x14ac:dyDescent="0.15">
      <c r="A88" s="145"/>
      <c r="B88" s="62" t="s">
        <v>46</v>
      </c>
      <c r="C88" s="69">
        <v>7200000</v>
      </c>
      <c r="D88" s="67" t="s">
        <v>45</v>
      </c>
      <c r="E88" s="71">
        <v>6600000</v>
      </c>
    </row>
    <row r="89" spans="1:10" ht="21" customHeight="1" x14ac:dyDescent="0.15">
      <c r="A89" s="145"/>
      <c r="B89" s="62" t="s">
        <v>44</v>
      </c>
      <c r="C89" s="70">
        <f>E89/C88</f>
        <v>0.41666666666666669</v>
      </c>
      <c r="D89" s="67" t="s">
        <v>43</v>
      </c>
      <c r="E89" s="71">
        <v>3000000</v>
      </c>
    </row>
    <row r="90" spans="1:10" ht="21" customHeight="1" x14ac:dyDescent="0.15">
      <c r="A90" s="145"/>
      <c r="B90" s="62" t="s">
        <v>42</v>
      </c>
      <c r="C90" s="85" t="s">
        <v>317</v>
      </c>
      <c r="D90" s="67" t="s">
        <v>54</v>
      </c>
      <c r="E90" s="72" t="s">
        <v>309</v>
      </c>
      <c r="J90" s="36" t="s">
        <v>131</v>
      </c>
    </row>
    <row r="91" spans="1:10" ht="21" customHeight="1" x14ac:dyDescent="0.15">
      <c r="A91" s="145"/>
      <c r="B91" s="62" t="s">
        <v>40</v>
      </c>
      <c r="C91" s="61" t="s">
        <v>39</v>
      </c>
      <c r="D91" s="67" t="s">
        <v>38</v>
      </c>
      <c r="E91" s="72" t="s">
        <v>310</v>
      </c>
    </row>
    <row r="92" spans="1:10" ht="21" customHeight="1" x14ac:dyDescent="0.15">
      <c r="A92" s="145"/>
      <c r="B92" s="62" t="s">
        <v>37</v>
      </c>
      <c r="C92" s="61" t="s">
        <v>55</v>
      </c>
      <c r="D92" s="67" t="s">
        <v>36</v>
      </c>
      <c r="E92" s="72" t="s">
        <v>322</v>
      </c>
    </row>
    <row r="93" spans="1:10" ht="21" customHeight="1" thickBot="1" x14ac:dyDescent="0.2">
      <c r="A93" s="146"/>
      <c r="B93" s="60" t="s">
        <v>35</v>
      </c>
      <c r="C93" s="59" t="s">
        <v>34</v>
      </c>
      <c r="D93" s="68" t="s">
        <v>56</v>
      </c>
      <c r="E93" s="108" t="s">
        <v>323</v>
      </c>
    </row>
    <row r="94" spans="1:10" ht="21" customHeight="1" thickTop="1" x14ac:dyDescent="0.15">
      <c r="A94" s="144" t="s">
        <v>48</v>
      </c>
      <c r="B94" s="63" t="s">
        <v>47</v>
      </c>
      <c r="C94" s="147" t="s">
        <v>324</v>
      </c>
      <c r="D94" s="148"/>
      <c r="E94" s="149"/>
    </row>
    <row r="95" spans="1:10" ht="21" customHeight="1" x14ac:dyDescent="0.15">
      <c r="A95" s="145"/>
      <c r="B95" s="62" t="s">
        <v>46</v>
      </c>
      <c r="C95" s="69">
        <v>2760000</v>
      </c>
      <c r="D95" s="67" t="s">
        <v>45</v>
      </c>
      <c r="E95" s="71">
        <v>2520000</v>
      </c>
    </row>
    <row r="96" spans="1:10" ht="21" customHeight="1" x14ac:dyDescent="0.15">
      <c r="A96" s="145"/>
      <c r="B96" s="62" t="s">
        <v>44</v>
      </c>
      <c r="C96" s="70">
        <f>E96/C95</f>
        <v>0.91304347826086951</v>
      </c>
      <c r="D96" s="67" t="s">
        <v>43</v>
      </c>
      <c r="E96" s="71">
        <v>2520000</v>
      </c>
    </row>
    <row r="97" spans="1:10" ht="21" customHeight="1" x14ac:dyDescent="0.15">
      <c r="A97" s="145"/>
      <c r="B97" s="62" t="s">
        <v>42</v>
      </c>
      <c r="C97" s="85" t="s">
        <v>331</v>
      </c>
      <c r="D97" s="67" t="s">
        <v>54</v>
      </c>
      <c r="E97" s="72" t="s">
        <v>309</v>
      </c>
      <c r="J97" s="36" t="s">
        <v>131</v>
      </c>
    </row>
    <row r="98" spans="1:10" ht="21" customHeight="1" x14ac:dyDescent="0.15">
      <c r="A98" s="145"/>
      <c r="B98" s="62" t="s">
        <v>40</v>
      </c>
      <c r="C98" s="61" t="s">
        <v>39</v>
      </c>
      <c r="D98" s="67" t="s">
        <v>38</v>
      </c>
      <c r="E98" s="72" t="s">
        <v>310</v>
      </c>
    </row>
    <row r="99" spans="1:10" ht="21" customHeight="1" x14ac:dyDescent="0.15">
      <c r="A99" s="145"/>
      <c r="B99" s="62" t="s">
        <v>37</v>
      </c>
      <c r="C99" s="61" t="s">
        <v>55</v>
      </c>
      <c r="D99" s="67" t="s">
        <v>36</v>
      </c>
      <c r="E99" s="72" t="s">
        <v>325</v>
      </c>
    </row>
    <row r="100" spans="1:10" ht="21" customHeight="1" thickBot="1" x14ac:dyDescent="0.2">
      <c r="A100" s="146"/>
      <c r="B100" s="60" t="s">
        <v>35</v>
      </c>
      <c r="C100" s="59" t="s">
        <v>34</v>
      </c>
      <c r="D100" s="68" t="s">
        <v>56</v>
      </c>
      <c r="E100" s="108" t="s">
        <v>326</v>
      </c>
    </row>
    <row r="101" spans="1:10" ht="21" customHeight="1" thickTop="1" x14ac:dyDescent="0.15">
      <c r="A101" s="144" t="s">
        <v>48</v>
      </c>
      <c r="B101" s="63" t="s">
        <v>47</v>
      </c>
      <c r="C101" s="147" t="s">
        <v>327</v>
      </c>
      <c r="D101" s="148"/>
      <c r="E101" s="149"/>
    </row>
    <row r="102" spans="1:10" ht="21" customHeight="1" x14ac:dyDescent="0.15">
      <c r="A102" s="145"/>
      <c r="B102" s="62" t="s">
        <v>46</v>
      </c>
      <c r="C102" s="69">
        <v>11391480</v>
      </c>
      <c r="D102" s="67" t="s">
        <v>45</v>
      </c>
      <c r="E102" s="71">
        <v>11391480</v>
      </c>
    </row>
    <row r="103" spans="1:10" ht="21" customHeight="1" x14ac:dyDescent="0.15">
      <c r="A103" s="145"/>
      <c r="B103" s="62" t="s">
        <v>44</v>
      </c>
      <c r="C103" s="70">
        <f>E103/C102</f>
        <v>1</v>
      </c>
      <c r="D103" s="67" t="s">
        <v>43</v>
      </c>
      <c r="E103" s="71">
        <v>11391480</v>
      </c>
    </row>
    <row r="104" spans="1:10" ht="21" customHeight="1" x14ac:dyDescent="0.15">
      <c r="A104" s="145"/>
      <c r="B104" s="62" t="s">
        <v>42</v>
      </c>
      <c r="C104" s="85" t="s">
        <v>331</v>
      </c>
      <c r="D104" s="67" t="s">
        <v>54</v>
      </c>
      <c r="E104" s="72" t="s">
        <v>309</v>
      </c>
      <c r="J104" s="36" t="s">
        <v>131</v>
      </c>
    </row>
    <row r="105" spans="1:10" ht="21" customHeight="1" x14ac:dyDescent="0.15">
      <c r="A105" s="145"/>
      <c r="B105" s="62" t="s">
        <v>40</v>
      </c>
      <c r="C105" s="61" t="s">
        <v>39</v>
      </c>
      <c r="D105" s="67" t="s">
        <v>38</v>
      </c>
      <c r="E105" s="72" t="s">
        <v>310</v>
      </c>
    </row>
    <row r="106" spans="1:10" ht="21" customHeight="1" x14ac:dyDescent="0.15">
      <c r="A106" s="145"/>
      <c r="B106" s="62" t="s">
        <v>37</v>
      </c>
      <c r="C106" s="61" t="s">
        <v>55</v>
      </c>
      <c r="D106" s="67" t="s">
        <v>36</v>
      </c>
      <c r="E106" s="72" t="s">
        <v>328</v>
      </c>
    </row>
    <row r="107" spans="1:10" ht="21" customHeight="1" thickBot="1" x14ac:dyDescent="0.2">
      <c r="A107" s="146"/>
      <c r="B107" s="60" t="s">
        <v>35</v>
      </c>
      <c r="C107" s="59" t="s">
        <v>34</v>
      </c>
      <c r="D107" s="68" t="s">
        <v>56</v>
      </c>
      <c r="E107" s="108" t="s">
        <v>329</v>
      </c>
    </row>
    <row r="108" spans="1:10" ht="21" customHeight="1" thickTop="1" x14ac:dyDescent="0.15">
      <c r="A108" s="144" t="s">
        <v>48</v>
      </c>
      <c r="B108" s="63" t="s">
        <v>47</v>
      </c>
      <c r="C108" s="147" t="s">
        <v>330</v>
      </c>
      <c r="D108" s="148"/>
      <c r="E108" s="149"/>
    </row>
    <row r="109" spans="1:10" ht="21" customHeight="1" x14ac:dyDescent="0.15">
      <c r="A109" s="145"/>
      <c r="B109" s="62" t="s">
        <v>46</v>
      </c>
      <c r="C109" s="69">
        <v>756600</v>
      </c>
      <c r="D109" s="67" t="s">
        <v>45</v>
      </c>
      <c r="E109" s="71">
        <v>756600</v>
      </c>
    </row>
    <row r="110" spans="1:10" ht="21" customHeight="1" x14ac:dyDescent="0.15">
      <c r="A110" s="145"/>
      <c r="B110" s="62" t="s">
        <v>44</v>
      </c>
      <c r="C110" s="70">
        <f>E110/C109</f>
        <v>1</v>
      </c>
      <c r="D110" s="67" t="s">
        <v>43</v>
      </c>
      <c r="E110" s="71">
        <v>756600</v>
      </c>
    </row>
    <row r="111" spans="1:10" ht="21" customHeight="1" x14ac:dyDescent="0.15">
      <c r="A111" s="145"/>
      <c r="B111" s="62" t="s">
        <v>42</v>
      </c>
      <c r="C111" s="85" t="s">
        <v>331</v>
      </c>
      <c r="D111" s="67" t="s">
        <v>54</v>
      </c>
      <c r="E111" s="72" t="s">
        <v>309</v>
      </c>
      <c r="J111" s="36" t="s">
        <v>131</v>
      </c>
    </row>
    <row r="112" spans="1:10" ht="21" customHeight="1" x14ac:dyDescent="0.15">
      <c r="A112" s="145"/>
      <c r="B112" s="62" t="s">
        <v>40</v>
      </c>
      <c r="C112" s="61" t="s">
        <v>39</v>
      </c>
      <c r="D112" s="67" t="s">
        <v>38</v>
      </c>
      <c r="E112" s="72" t="s">
        <v>310</v>
      </c>
    </row>
    <row r="113" spans="1:5" ht="21" customHeight="1" x14ac:dyDescent="0.15">
      <c r="A113" s="145"/>
      <c r="B113" s="62" t="s">
        <v>37</v>
      </c>
      <c r="C113" s="61" t="s">
        <v>55</v>
      </c>
      <c r="D113" s="67" t="s">
        <v>36</v>
      </c>
      <c r="E113" s="72" t="s">
        <v>129</v>
      </c>
    </row>
    <row r="114" spans="1:5" ht="21" customHeight="1" thickBot="1" x14ac:dyDescent="0.2">
      <c r="A114" s="146"/>
      <c r="B114" s="60" t="s">
        <v>35</v>
      </c>
      <c r="C114" s="59" t="s">
        <v>34</v>
      </c>
      <c r="D114" s="68" t="s">
        <v>56</v>
      </c>
      <c r="E114" s="108" t="s">
        <v>334</v>
      </c>
    </row>
    <row r="115" spans="1:5" ht="14.25" thickTop="1" x14ac:dyDescent="0.15"/>
  </sheetData>
  <mergeCells count="33">
    <mergeCell ref="A66:A72"/>
    <mergeCell ref="C66:E66"/>
    <mergeCell ref="A73:A79"/>
    <mergeCell ref="C73:E73"/>
    <mergeCell ref="A101:A107"/>
    <mergeCell ref="C101:E101"/>
    <mergeCell ref="A80:A86"/>
    <mergeCell ref="C80:E80"/>
    <mergeCell ref="A87:A93"/>
    <mergeCell ref="C87:E87"/>
    <mergeCell ref="A94:A100"/>
    <mergeCell ref="C94:E94"/>
    <mergeCell ref="C45:E45"/>
    <mergeCell ref="A52:A58"/>
    <mergeCell ref="C52:E52"/>
    <mergeCell ref="A59:A65"/>
    <mergeCell ref="C59:E59"/>
    <mergeCell ref="A108:A114"/>
    <mergeCell ref="C108:E108"/>
    <mergeCell ref="A10:A16"/>
    <mergeCell ref="C10:E10"/>
    <mergeCell ref="A1:E1"/>
    <mergeCell ref="A3:A9"/>
    <mergeCell ref="C3:E3"/>
    <mergeCell ref="A17:A23"/>
    <mergeCell ref="C17:E17"/>
    <mergeCell ref="A24:A30"/>
    <mergeCell ref="C24:E24"/>
    <mergeCell ref="A31:A37"/>
    <mergeCell ref="C31:E31"/>
    <mergeCell ref="A38:A44"/>
    <mergeCell ref="C38:E38"/>
    <mergeCell ref="A45:A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workbookViewId="0">
      <selection activeCell="I12" sqref="I12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6"/>
  </cols>
  <sheetData>
    <row r="1" spans="1:6" ht="49.5" customHeight="1" x14ac:dyDescent="0.15">
      <c r="A1" s="138" t="s">
        <v>73</v>
      </c>
      <c r="B1" s="138"/>
      <c r="C1" s="138"/>
      <c r="D1" s="138"/>
      <c r="E1" s="138"/>
      <c r="F1" s="138"/>
    </row>
    <row r="2" spans="1:6" ht="26.25" thickBot="1" x14ac:dyDescent="0.2">
      <c r="A2" s="3" t="s">
        <v>58</v>
      </c>
      <c r="B2" s="82"/>
      <c r="C2" s="81"/>
      <c r="D2" s="81"/>
      <c r="E2" s="64"/>
      <c r="F2" s="80" t="s">
        <v>72</v>
      </c>
    </row>
    <row r="3" spans="1:6" ht="25.5" customHeight="1" thickTop="1" x14ac:dyDescent="0.15">
      <c r="A3" s="77" t="s">
        <v>71</v>
      </c>
      <c r="B3" s="161" t="s">
        <v>337</v>
      </c>
      <c r="C3" s="162"/>
      <c r="D3" s="162"/>
      <c r="E3" s="162"/>
      <c r="F3" s="163"/>
    </row>
    <row r="4" spans="1:6" ht="25.5" customHeight="1" x14ac:dyDescent="0.15">
      <c r="A4" s="151" t="s">
        <v>70</v>
      </c>
      <c r="B4" s="164" t="s">
        <v>42</v>
      </c>
      <c r="C4" s="164" t="s">
        <v>41</v>
      </c>
      <c r="D4" s="74" t="s">
        <v>69</v>
      </c>
      <c r="E4" s="74" t="s">
        <v>43</v>
      </c>
      <c r="F4" s="76" t="s">
        <v>68</v>
      </c>
    </row>
    <row r="5" spans="1:6" ht="25.5" customHeight="1" x14ac:dyDescent="0.15">
      <c r="A5" s="151"/>
      <c r="B5" s="165"/>
      <c r="C5" s="166"/>
      <c r="D5" s="74" t="s">
        <v>67</v>
      </c>
      <c r="E5" s="74" t="s">
        <v>66</v>
      </c>
      <c r="F5" s="76" t="s">
        <v>65</v>
      </c>
    </row>
    <row r="6" spans="1:6" ht="39" customHeight="1" x14ac:dyDescent="0.15">
      <c r="A6" s="151"/>
      <c r="B6" s="85" t="s">
        <v>338</v>
      </c>
      <c r="C6" s="79" t="s">
        <v>340</v>
      </c>
      <c r="D6" s="69">
        <v>1000000</v>
      </c>
      <c r="E6" s="83">
        <v>970000</v>
      </c>
      <c r="F6" s="75">
        <f>E6/D6</f>
        <v>0.97</v>
      </c>
    </row>
    <row r="7" spans="1:6" ht="25.5" customHeight="1" x14ac:dyDescent="0.15">
      <c r="A7" s="151" t="s">
        <v>36</v>
      </c>
      <c r="B7" s="74" t="s">
        <v>64</v>
      </c>
      <c r="C7" s="107" t="s">
        <v>63</v>
      </c>
      <c r="D7" s="152" t="s">
        <v>62</v>
      </c>
      <c r="E7" s="153"/>
      <c r="F7" s="154"/>
    </row>
    <row r="8" spans="1:6" ht="25.5" customHeight="1" x14ac:dyDescent="0.15">
      <c r="A8" s="151"/>
      <c r="B8" s="78" t="s">
        <v>271</v>
      </c>
      <c r="C8" s="84" t="s">
        <v>342</v>
      </c>
      <c r="D8" s="116" t="s">
        <v>343</v>
      </c>
      <c r="E8" s="114"/>
      <c r="F8" s="115"/>
    </row>
    <row r="9" spans="1:6" ht="25.5" customHeight="1" x14ac:dyDescent="0.15">
      <c r="A9" s="106" t="s">
        <v>61</v>
      </c>
      <c r="B9" s="155" t="s">
        <v>60</v>
      </c>
      <c r="C9" s="156"/>
      <c r="D9" s="156"/>
      <c r="E9" s="156"/>
      <c r="F9" s="157"/>
    </row>
    <row r="10" spans="1:6" ht="25.5" customHeight="1" x14ac:dyDescent="0.15">
      <c r="A10" s="106" t="s">
        <v>59</v>
      </c>
      <c r="B10" s="155" t="s">
        <v>21</v>
      </c>
      <c r="C10" s="156"/>
      <c r="D10" s="156"/>
      <c r="E10" s="156"/>
      <c r="F10" s="157"/>
    </row>
    <row r="11" spans="1:6" ht="25.5" customHeight="1" thickBot="1" x14ac:dyDescent="0.2">
      <c r="A11" s="73" t="s">
        <v>57</v>
      </c>
      <c r="B11" s="158"/>
      <c r="C11" s="159"/>
      <c r="D11" s="159"/>
      <c r="E11" s="159"/>
      <c r="F11" s="160"/>
    </row>
    <row r="12" spans="1:6" ht="25.5" customHeight="1" thickTop="1" x14ac:dyDescent="0.15">
      <c r="A12" s="77" t="s">
        <v>71</v>
      </c>
      <c r="B12" s="161" t="s">
        <v>345</v>
      </c>
      <c r="C12" s="162"/>
      <c r="D12" s="162"/>
      <c r="E12" s="162"/>
      <c r="F12" s="163"/>
    </row>
    <row r="13" spans="1:6" ht="25.5" customHeight="1" x14ac:dyDescent="0.15">
      <c r="A13" s="151" t="s">
        <v>70</v>
      </c>
      <c r="B13" s="164" t="s">
        <v>42</v>
      </c>
      <c r="C13" s="164" t="s">
        <v>41</v>
      </c>
      <c r="D13" s="74" t="s">
        <v>69</v>
      </c>
      <c r="E13" s="74" t="s">
        <v>43</v>
      </c>
      <c r="F13" s="76" t="s">
        <v>68</v>
      </c>
    </row>
    <row r="14" spans="1:6" ht="25.5" customHeight="1" x14ac:dyDescent="0.15">
      <c r="A14" s="151"/>
      <c r="B14" s="165"/>
      <c r="C14" s="166"/>
      <c r="D14" s="74" t="s">
        <v>67</v>
      </c>
      <c r="E14" s="74" t="s">
        <v>66</v>
      </c>
      <c r="F14" s="76" t="s">
        <v>65</v>
      </c>
    </row>
    <row r="15" spans="1:6" ht="39" customHeight="1" x14ac:dyDescent="0.15">
      <c r="A15" s="151"/>
      <c r="B15" s="85" t="s">
        <v>346</v>
      </c>
      <c r="C15" s="79" t="s">
        <v>347</v>
      </c>
      <c r="D15" s="69">
        <v>1600000</v>
      </c>
      <c r="E15" s="83">
        <v>1552000</v>
      </c>
      <c r="F15" s="75">
        <f>E15/D15</f>
        <v>0.97</v>
      </c>
    </row>
    <row r="16" spans="1:6" ht="25.5" customHeight="1" x14ac:dyDescent="0.15">
      <c r="A16" s="151" t="s">
        <v>36</v>
      </c>
      <c r="B16" s="74" t="s">
        <v>64</v>
      </c>
      <c r="C16" s="113" t="s">
        <v>63</v>
      </c>
      <c r="D16" s="152" t="s">
        <v>62</v>
      </c>
      <c r="E16" s="153"/>
      <c r="F16" s="154"/>
    </row>
    <row r="17" spans="1:6" ht="25.5" customHeight="1" x14ac:dyDescent="0.15">
      <c r="A17" s="151"/>
      <c r="B17" s="78" t="s">
        <v>348</v>
      </c>
      <c r="C17" s="84" t="s">
        <v>349</v>
      </c>
      <c r="D17" s="116" t="s">
        <v>350</v>
      </c>
      <c r="E17" s="117"/>
      <c r="F17" s="118"/>
    </row>
    <row r="18" spans="1:6" ht="25.5" customHeight="1" x14ac:dyDescent="0.15">
      <c r="A18" s="112" t="s">
        <v>61</v>
      </c>
      <c r="B18" s="155" t="s">
        <v>60</v>
      </c>
      <c r="C18" s="156"/>
      <c r="D18" s="156"/>
      <c r="E18" s="156"/>
      <c r="F18" s="157"/>
    </row>
    <row r="19" spans="1:6" ht="25.5" customHeight="1" x14ac:dyDescent="0.15">
      <c r="A19" s="112" t="s">
        <v>59</v>
      </c>
      <c r="B19" s="155" t="s">
        <v>21</v>
      </c>
      <c r="C19" s="156"/>
      <c r="D19" s="156"/>
      <c r="E19" s="156"/>
      <c r="F19" s="157"/>
    </row>
    <row r="20" spans="1:6" ht="25.5" customHeight="1" thickBot="1" x14ac:dyDescent="0.2">
      <c r="A20" s="73" t="s">
        <v>57</v>
      </c>
      <c r="B20" s="158"/>
      <c r="C20" s="159"/>
      <c r="D20" s="159"/>
      <c r="E20" s="159"/>
      <c r="F20" s="160"/>
    </row>
    <row r="21" spans="1:6" ht="25.5" customHeight="1" thickTop="1" x14ac:dyDescent="0.15">
      <c r="A21" s="77" t="s">
        <v>71</v>
      </c>
      <c r="B21" s="161" t="s">
        <v>352</v>
      </c>
      <c r="C21" s="162"/>
      <c r="D21" s="162"/>
      <c r="E21" s="162"/>
      <c r="F21" s="163"/>
    </row>
    <row r="22" spans="1:6" ht="25.5" customHeight="1" x14ac:dyDescent="0.15">
      <c r="A22" s="151" t="s">
        <v>70</v>
      </c>
      <c r="B22" s="164" t="s">
        <v>42</v>
      </c>
      <c r="C22" s="164" t="s">
        <v>41</v>
      </c>
      <c r="D22" s="74" t="s">
        <v>69</v>
      </c>
      <c r="E22" s="74" t="s">
        <v>43</v>
      </c>
      <c r="F22" s="76" t="s">
        <v>68</v>
      </c>
    </row>
    <row r="23" spans="1:6" ht="25.5" customHeight="1" x14ac:dyDescent="0.15">
      <c r="A23" s="151"/>
      <c r="B23" s="165"/>
      <c r="C23" s="166"/>
      <c r="D23" s="74" t="s">
        <v>67</v>
      </c>
      <c r="E23" s="74" t="s">
        <v>66</v>
      </c>
      <c r="F23" s="76" t="s">
        <v>65</v>
      </c>
    </row>
    <row r="24" spans="1:6" ht="39" customHeight="1" x14ac:dyDescent="0.15">
      <c r="A24" s="151"/>
      <c r="B24" s="85" t="s">
        <v>353</v>
      </c>
      <c r="C24" s="79" t="s">
        <v>354</v>
      </c>
      <c r="D24" s="69">
        <v>1227000</v>
      </c>
      <c r="E24" s="83">
        <v>1138000</v>
      </c>
      <c r="F24" s="75">
        <f>E24/D24</f>
        <v>0.92746536267318669</v>
      </c>
    </row>
    <row r="25" spans="1:6" ht="25.5" customHeight="1" x14ac:dyDescent="0.15">
      <c r="A25" s="151" t="s">
        <v>36</v>
      </c>
      <c r="B25" s="74" t="s">
        <v>64</v>
      </c>
      <c r="C25" s="134" t="s">
        <v>63</v>
      </c>
      <c r="D25" s="152" t="s">
        <v>62</v>
      </c>
      <c r="E25" s="153"/>
      <c r="F25" s="154"/>
    </row>
    <row r="26" spans="1:6" ht="25.5" customHeight="1" x14ac:dyDescent="0.15">
      <c r="A26" s="151"/>
      <c r="B26" s="78" t="s">
        <v>284</v>
      </c>
      <c r="C26" s="84" t="s">
        <v>355</v>
      </c>
      <c r="D26" s="116" t="s">
        <v>356</v>
      </c>
      <c r="E26" s="117"/>
      <c r="F26" s="118"/>
    </row>
    <row r="27" spans="1:6" ht="25.5" customHeight="1" x14ac:dyDescent="0.15">
      <c r="A27" s="133" t="s">
        <v>61</v>
      </c>
      <c r="B27" s="155" t="s">
        <v>60</v>
      </c>
      <c r="C27" s="156"/>
      <c r="D27" s="156"/>
      <c r="E27" s="156"/>
      <c r="F27" s="157"/>
    </row>
    <row r="28" spans="1:6" ht="25.5" customHeight="1" x14ac:dyDescent="0.15">
      <c r="A28" s="133" t="s">
        <v>59</v>
      </c>
      <c r="B28" s="155" t="s">
        <v>21</v>
      </c>
      <c r="C28" s="156"/>
      <c r="D28" s="156"/>
      <c r="E28" s="156"/>
      <c r="F28" s="157"/>
    </row>
    <row r="29" spans="1:6" ht="25.5" customHeight="1" thickBot="1" x14ac:dyDescent="0.2">
      <c r="A29" s="73" t="s">
        <v>57</v>
      </c>
      <c r="B29" s="158"/>
      <c r="C29" s="159"/>
      <c r="D29" s="159"/>
      <c r="E29" s="159"/>
      <c r="F29" s="160"/>
    </row>
    <row r="30" spans="1:6" ht="25.5" customHeight="1" thickTop="1" x14ac:dyDescent="0.15">
      <c r="A30" s="77" t="s">
        <v>71</v>
      </c>
      <c r="B30" s="161" t="s">
        <v>358</v>
      </c>
      <c r="C30" s="162"/>
      <c r="D30" s="162"/>
      <c r="E30" s="162"/>
      <c r="F30" s="163"/>
    </row>
    <row r="31" spans="1:6" ht="25.5" customHeight="1" x14ac:dyDescent="0.15">
      <c r="A31" s="151" t="s">
        <v>70</v>
      </c>
      <c r="B31" s="164" t="s">
        <v>42</v>
      </c>
      <c r="C31" s="164" t="s">
        <v>41</v>
      </c>
      <c r="D31" s="74" t="s">
        <v>69</v>
      </c>
      <c r="E31" s="74" t="s">
        <v>43</v>
      </c>
      <c r="F31" s="76" t="s">
        <v>68</v>
      </c>
    </row>
    <row r="32" spans="1:6" ht="25.5" customHeight="1" x14ac:dyDescent="0.15">
      <c r="A32" s="151"/>
      <c r="B32" s="165"/>
      <c r="C32" s="166"/>
      <c r="D32" s="74" t="s">
        <v>67</v>
      </c>
      <c r="E32" s="74" t="s">
        <v>66</v>
      </c>
      <c r="F32" s="76" t="s">
        <v>65</v>
      </c>
    </row>
    <row r="33" spans="1:6" ht="39" customHeight="1" x14ac:dyDescent="0.15">
      <c r="A33" s="151"/>
      <c r="B33" s="85" t="s">
        <v>362</v>
      </c>
      <c r="C33" s="79" t="s">
        <v>359</v>
      </c>
      <c r="D33" s="69">
        <v>2100000</v>
      </c>
      <c r="E33" s="83">
        <v>2000000</v>
      </c>
      <c r="F33" s="75">
        <f>E33/D33</f>
        <v>0.95238095238095233</v>
      </c>
    </row>
    <row r="34" spans="1:6" ht="25.5" customHeight="1" x14ac:dyDescent="0.15">
      <c r="A34" s="151" t="s">
        <v>36</v>
      </c>
      <c r="B34" s="74" t="s">
        <v>64</v>
      </c>
      <c r="C34" s="134" t="s">
        <v>63</v>
      </c>
      <c r="D34" s="152" t="s">
        <v>62</v>
      </c>
      <c r="E34" s="153"/>
      <c r="F34" s="154"/>
    </row>
    <row r="35" spans="1:6" ht="25.5" customHeight="1" x14ac:dyDescent="0.15">
      <c r="A35" s="151"/>
      <c r="B35" s="78" t="s">
        <v>271</v>
      </c>
      <c r="C35" s="84" t="s">
        <v>342</v>
      </c>
      <c r="D35" s="116" t="s">
        <v>343</v>
      </c>
      <c r="E35" s="117"/>
      <c r="F35" s="118"/>
    </row>
    <row r="36" spans="1:6" ht="25.5" customHeight="1" x14ac:dyDescent="0.15">
      <c r="A36" s="133" t="s">
        <v>61</v>
      </c>
      <c r="B36" s="155" t="s">
        <v>60</v>
      </c>
      <c r="C36" s="156"/>
      <c r="D36" s="156"/>
      <c r="E36" s="156"/>
      <c r="F36" s="157"/>
    </row>
    <row r="37" spans="1:6" ht="25.5" customHeight="1" x14ac:dyDescent="0.15">
      <c r="A37" s="133" t="s">
        <v>59</v>
      </c>
      <c r="B37" s="155" t="s">
        <v>21</v>
      </c>
      <c r="C37" s="156"/>
      <c r="D37" s="156"/>
      <c r="E37" s="156"/>
      <c r="F37" s="157"/>
    </row>
    <row r="38" spans="1:6" ht="25.5" customHeight="1" thickBot="1" x14ac:dyDescent="0.2">
      <c r="A38" s="73" t="s">
        <v>57</v>
      </c>
      <c r="B38" s="158"/>
      <c r="C38" s="159"/>
      <c r="D38" s="159"/>
      <c r="E38" s="159"/>
      <c r="F38" s="160"/>
    </row>
    <row r="39" spans="1:6" ht="25.5" customHeight="1" thickTop="1" x14ac:dyDescent="0.15">
      <c r="A39" s="77" t="s">
        <v>71</v>
      </c>
      <c r="B39" s="161" t="s">
        <v>361</v>
      </c>
      <c r="C39" s="162"/>
      <c r="D39" s="162"/>
      <c r="E39" s="162"/>
      <c r="F39" s="163"/>
    </row>
    <row r="40" spans="1:6" ht="25.5" customHeight="1" x14ac:dyDescent="0.15">
      <c r="A40" s="151" t="s">
        <v>70</v>
      </c>
      <c r="B40" s="164" t="s">
        <v>42</v>
      </c>
      <c r="C40" s="164" t="s">
        <v>41</v>
      </c>
      <c r="D40" s="74" t="s">
        <v>69</v>
      </c>
      <c r="E40" s="74" t="s">
        <v>43</v>
      </c>
      <c r="F40" s="76" t="s">
        <v>68</v>
      </c>
    </row>
    <row r="41" spans="1:6" ht="25.5" customHeight="1" x14ac:dyDescent="0.15">
      <c r="A41" s="151"/>
      <c r="B41" s="165"/>
      <c r="C41" s="166"/>
      <c r="D41" s="74" t="s">
        <v>67</v>
      </c>
      <c r="E41" s="74" t="s">
        <v>66</v>
      </c>
      <c r="F41" s="76" t="s">
        <v>65</v>
      </c>
    </row>
    <row r="42" spans="1:6" ht="39" customHeight="1" x14ac:dyDescent="0.15">
      <c r="A42" s="151"/>
      <c r="B42" s="85" t="s">
        <v>363</v>
      </c>
      <c r="C42" s="79" t="s">
        <v>364</v>
      </c>
      <c r="D42" s="69">
        <v>2955000</v>
      </c>
      <c r="E42" s="83">
        <v>2860000</v>
      </c>
      <c r="F42" s="75">
        <f>E42/D42</f>
        <v>0.96785109983079531</v>
      </c>
    </row>
    <row r="43" spans="1:6" ht="25.5" customHeight="1" x14ac:dyDescent="0.15">
      <c r="A43" s="151" t="s">
        <v>36</v>
      </c>
      <c r="B43" s="74" t="s">
        <v>64</v>
      </c>
      <c r="C43" s="134" t="s">
        <v>63</v>
      </c>
      <c r="D43" s="152" t="s">
        <v>62</v>
      </c>
      <c r="E43" s="153"/>
      <c r="F43" s="154"/>
    </row>
    <row r="44" spans="1:6" ht="25.5" customHeight="1" x14ac:dyDescent="0.15">
      <c r="A44" s="151"/>
      <c r="B44" s="78" t="s">
        <v>289</v>
      </c>
      <c r="C44" s="84" t="s">
        <v>365</v>
      </c>
      <c r="D44" s="116" t="s">
        <v>290</v>
      </c>
      <c r="E44" s="117"/>
      <c r="F44" s="118"/>
    </row>
    <row r="45" spans="1:6" ht="25.5" customHeight="1" x14ac:dyDescent="0.15">
      <c r="A45" s="133" t="s">
        <v>61</v>
      </c>
      <c r="B45" s="155" t="s">
        <v>60</v>
      </c>
      <c r="C45" s="156"/>
      <c r="D45" s="156"/>
      <c r="E45" s="156"/>
      <c r="F45" s="157"/>
    </row>
    <row r="46" spans="1:6" ht="25.5" customHeight="1" x14ac:dyDescent="0.15">
      <c r="A46" s="133" t="s">
        <v>59</v>
      </c>
      <c r="B46" s="155" t="s">
        <v>21</v>
      </c>
      <c r="C46" s="156"/>
      <c r="D46" s="156"/>
      <c r="E46" s="156"/>
      <c r="F46" s="157"/>
    </row>
    <row r="47" spans="1:6" ht="25.5" customHeight="1" thickBot="1" x14ac:dyDescent="0.2">
      <c r="A47" s="73" t="s">
        <v>57</v>
      </c>
      <c r="B47" s="158"/>
      <c r="C47" s="159"/>
      <c r="D47" s="159"/>
      <c r="E47" s="159"/>
      <c r="F47" s="160"/>
    </row>
    <row r="48" spans="1:6" ht="25.5" customHeight="1" thickTop="1" x14ac:dyDescent="0.15">
      <c r="A48" s="77" t="s">
        <v>71</v>
      </c>
      <c r="B48" s="161" t="s">
        <v>367</v>
      </c>
      <c r="C48" s="162"/>
      <c r="D48" s="162"/>
      <c r="E48" s="162"/>
      <c r="F48" s="163"/>
    </row>
    <row r="49" spans="1:6" ht="25.5" customHeight="1" x14ac:dyDescent="0.15">
      <c r="A49" s="151" t="s">
        <v>70</v>
      </c>
      <c r="B49" s="164" t="s">
        <v>42</v>
      </c>
      <c r="C49" s="164" t="s">
        <v>41</v>
      </c>
      <c r="D49" s="74" t="s">
        <v>69</v>
      </c>
      <c r="E49" s="74" t="s">
        <v>43</v>
      </c>
      <c r="F49" s="76" t="s">
        <v>68</v>
      </c>
    </row>
    <row r="50" spans="1:6" ht="25.5" customHeight="1" x14ac:dyDescent="0.15">
      <c r="A50" s="151"/>
      <c r="B50" s="165"/>
      <c r="C50" s="166"/>
      <c r="D50" s="74" t="s">
        <v>67</v>
      </c>
      <c r="E50" s="74" t="s">
        <v>66</v>
      </c>
      <c r="F50" s="76" t="s">
        <v>65</v>
      </c>
    </row>
    <row r="51" spans="1:6" ht="39" customHeight="1" x14ac:dyDescent="0.15">
      <c r="A51" s="151"/>
      <c r="B51" s="85" t="s">
        <v>363</v>
      </c>
      <c r="C51" s="79" t="s">
        <v>368</v>
      </c>
      <c r="D51" s="69">
        <v>1650000</v>
      </c>
      <c r="E51" s="83">
        <v>1534500</v>
      </c>
      <c r="F51" s="75">
        <f>E51/D51</f>
        <v>0.93</v>
      </c>
    </row>
    <row r="52" spans="1:6" ht="25.5" customHeight="1" x14ac:dyDescent="0.15">
      <c r="A52" s="151" t="s">
        <v>36</v>
      </c>
      <c r="B52" s="74" t="s">
        <v>64</v>
      </c>
      <c r="C52" s="134" t="s">
        <v>63</v>
      </c>
      <c r="D52" s="152" t="s">
        <v>62</v>
      </c>
      <c r="E52" s="153"/>
      <c r="F52" s="154"/>
    </row>
    <row r="53" spans="1:6" ht="25.5" customHeight="1" x14ac:dyDescent="0.15">
      <c r="A53" s="151"/>
      <c r="B53" s="78" t="s">
        <v>369</v>
      </c>
      <c r="C53" s="84" t="s">
        <v>370</v>
      </c>
      <c r="D53" s="116" t="s">
        <v>296</v>
      </c>
      <c r="E53" s="117"/>
      <c r="F53" s="118"/>
    </row>
    <row r="54" spans="1:6" ht="25.5" customHeight="1" x14ac:dyDescent="0.15">
      <c r="A54" s="133" t="s">
        <v>61</v>
      </c>
      <c r="B54" s="155" t="s">
        <v>60</v>
      </c>
      <c r="C54" s="156"/>
      <c r="D54" s="156"/>
      <c r="E54" s="156"/>
      <c r="F54" s="157"/>
    </row>
    <row r="55" spans="1:6" ht="25.5" customHeight="1" x14ac:dyDescent="0.15">
      <c r="A55" s="133" t="s">
        <v>59</v>
      </c>
      <c r="B55" s="155" t="s">
        <v>21</v>
      </c>
      <c r="C55" s="156"/>
      <c r="D55" s="156"/>
      <c r="E55" s="156"/>
      <c r="F55" s="157"/>
    </row>
    <row r="56" spans="1:6" ht="25.5" customHeight="1" thickBot="1" x14ac:dyDescent="0.2">
      <c r="A56" s="73" t="s">
        <v>57</v>
      </c>
      <c r="B56" s="158"/>
      <c r="C56" s="159"/>
      <c r="D56" s="159"/>
      <c r="E56" s="159"/>
      <c r="F56" s="160"/>
    </row>
    <row r="57" spans="1:6" ht="25.5" customHeight="1" thickTop="1" x14ac:dyDescent="0.15">
      <c r="A57" s="77" t="s">
        <v>71</v>
      </c>
      <c r="B57" s="161" t="s">
        <v>372</v>
      </c>
      <c r="C57" s="162"/>
      <c r="D57" s="162"/>
      <c r="E57" s="162"/>
      <c r="F57" s="163"/>
    </row>
    <row r="58" spans="1:6" ht="25.5" customHeight="1" x14ac:dyDescent="0.15">
      <c r="A58" s="151" t="s">
        <v>70</v>
      </c>
      <c r="B58" s="164" t="s">
        <v>42</v>
      </c>
      <c r="C58" s="164" t="s">
        <v>41</v>
      </c>
      <c r="D58" s="74" t="s">
        <v>69</v>
      </c>
      <c r="E58" s="74" t="s">
        <v>43</v>
      </c>
      <c r="F58" s="76" t="s">
        <v>68</v>
      </c>
    </row>
    <row r="59" spans="1:6" ht="25.5" customHeight="1" x14ac:dyDescent="0.15">
      <c r="A59" s="151"/>
      <c r="B59" s="165"/>
      <c r="C59" s="166"/>
      <c r="D59" s="74" t="s">
        <v>67</v>
      </c>
      <c r="E59" s="74" t="s">
        <v>66</v>
      </c>
      <c r="F59" s="76" t="s">
        <v>65</v>
      </c>
    </row>
    <row r="60" spans="1:6" ht="39" customHeight="1" x14ac:dyDescent="0.15">
      <c r="A60" s="151"/>
      <c r="B60" s="85" t="s">
        <v>373</v>
      </c>
      <c r="C60" s="79" t="s">
        <v>374</v>
      </c>
      <c r="D60" s="69">
        <v>1600000</v>
      </c>
      <c r="E60" s="83">
        <v>1500000</v>
      </c>
      <c r="F60" s="75">
        <f>E60/D60</f>
        <v>0.9375</v>
      </c>
    </row>
    <row r="61" spans="1:6" ht="25.5" customHeight="1" x14ac:dyDescent="0.15">
      <c r="A61" s="151" t="s">
        <v>36</v>
      </c>
      <c r="B61" s="74" t="s">
        <v>64</v>
      </c>
      <c r="C61" s="134" t="s">
        <v>63</v>
      </c>
      <c r="D61" s="152" t="s">
        <v>62</v>
      </c>
      <c r="E61" s="153"/>
      <c r="F61" s="154"/>
    </row>
    <row r="62" spans="1:6" ht="25.5" customHeight="1" x14ac:dyDescent="0.15">
      <c r="A62" s="151"/>
      <c r="B62" s="78" t="s">
        <v>300</v>
      </c>
      <c r="C62" s="84" t="s">
        <v>375</v>
      </c>
      <c r="D62" s="116" t="s">
        <v>301</v>
      </c>
      <c r="E62" s="117"/>
      <c r="F62" s="118"/>
    </row>
    <row r="63" spans="1:6" ht="25.5" customHeight="1" x14ac:dyDescent="0.15">
      <c r="A63" s="133" t="s">
        <v>61</v>
      </c>
      <c r="B63" s="155" t="s">
        <v>60</v>
      </c>
      <c r="C63" s="156"/>
      <c r="D63" s="156"/>
      <c r="E63" s="156"/>
      <c r="F63" s="157"/>
    </row>
    <row r="64" spans="1:6" ht="25.5" customHeight="1" x14ac:dyDescent="0.15">
      <c r="A64" s="133" t="s">
        <v>59</v>
      </c>
      <c r="B64" s="155" t="s">
        <v>21</v>
      </c>
      <c r="C64" s="156"/>
      <c r="D64" s="156"/>
      <c r="E64" s="156"/>
      <c r="F64" s="157"/>
    </row>
    <row r="65" spans="1:6" ht="25.5" customHeight="1" thickBot="1" x14ac:dyDescent="0.2">
      <c r="A65" s="73" t="s">
        <v>57</v>
      </c>
      <c r="B65" s="158"/>
      <c r="C65" s="159"/>
      <c r="D65" s="159"/>
      <c r="E65" s="159"/>
      <c r="F65" s="160"/>
    </row>
    <row r="66" spans="1:6" ht="25.5" customHeight="1" thickTop="1" x14ac:dyDescent="0.15">
      <c r="A66" s="77" t="s">
        <v>71</v>
      </c>
      <c r="B66" s="161" t="s">
        <v>377</v>
      </c>
      <c r="C66" s="162"/>
      <c r="D66" s="162"/>
      <c r="E66" s="162"/>
      <c r="F66" s="163"/>
    </row>
    <row r="67" spans="1:6" ht="25.5" customHeight="1" x14ac:dyDescent="0.15">
      <c r="A67" s="151" t="s">
        <v>70</v>
      </c>
      <c r="B67" s="164" t="s">
        <v>42</v>
      </c>
      <c r="C67" s="164" t="s">
        <v>41</v>
      </c>
      <c r="D67" s="74" t="s">
        <v>69</v>
      </c>
      <c r="E67" s="74" t="s">
        <v>43</v>
      </c>
      <c r="F67" s="76" t="s">
        <v>68</v>
      </c>
    </row>
    <row r="68" spans="1:6" ht="25.5" customHeight="1" x14ac:dyDescent="0.15">
      <c r="A68" s="151"/>
      <c r="B68" s="165"/>
      <c r="C68" s="166"/>
      <c r="D68" s="74" t="s">
        <v>67</v>
      </c>
      <c r="E68" s="74" t="s">
        <v>66</v>
      </c>
      <c r="F68" s="76" t="s">
        <v>65</v>
      </c>
    </row>
    <row r="69" spans="1:6" ht="39" customHeight="1" x14ac:dyDescent="0.15">
      <c r="A69" s="151"/>
      <c r="B69" s="85" t="s">
        <v>378</v>
      </c>
      <c r="C69" s="79" t="s">
        <v>379</v>
      </c>
      <c r="D69" s="69">
        <v>420000</v>
      </c>
      <c r="E69" s="83">
        <v>400000</v>
      </c>
      <c r="F69" s="75">
        <f>E69/D69</f>
        <v>0.95238095238095233</v>
      </c>
    </row>
    <row r="70" spans="1:6" ht="25.5" customHeight="1" x14ac:dyDescent="0.15">
      <c r="A70" s="151" t="s">
        <v>36</v>
      </c>
      <c r="B70" s="74" t="s">
        <v>64</v>
      </c>
      <c r="C70" s="134" t="s">
        <v>63</v>
      </c>
      <c r="D70" s="152" t="s">
        <v>62</v>
      </c>
      <c r="E70" s="153"/>
      <c r="F70" s="154"/>
    </row>
    <row r="71" spans="1:6" ht="25.5" customHeight="1" x14ac:dyDescent="0.15">
      <c r="A71" s="151"/>
      <c r="B71" s="78" t="s">
        <v>306</v>
      </c>
      <c r="C71" s="84" t="s">
        <v>380</v>
      </c>
      <c r="D71" s="116" t="s">
        <v>307</v>
      </c>
      <c r="E71" s="117"/>
      <c r="F71" s="118"/>
    </row>
    <row r="72" spans="1:6" ht="25.5" customHeight="1" x14ac:dyDescent="0.15">
      <c r="A72" s="133" t="s">
        <v>61</v>
      </c>
      <c r="B72" s="155" t="s">
        <v>60</v>
      </c>
      <c r="C72" s="156"/>
      <c r="D72" s="156"/>
      <c r="E72" s="156"/>
      <c r="F72" s="157"/>
    </row>
    <row r="73" spans="1:6" ht="25.5" customHeight="1" x14ac:dyDescent="0.15">
      <c r="A73" s="133" t="s">
        <v>59</v>
      </c>
      <c r="B73" s="155" t="s">
        <v>21</v>
      </c>
      <c r="C73" s="156"/>
      <c r="D73" s="156"/>
      <c r="E73" s="156"/>
      <c r="F73" s="157"/>
    </row>
    <row r="74" spans="1:6" ht="25.5" customHeight="1" thickBot="1" x14ac:dyDescent="0.2">
      <c r="A74" s="73" t="s">
        <v>57</v>
      </c>
      <c r="B74" s="158"/>
      <c r="C74" s="159"/>
      <c r="D74" s="159"/>
      <c r="E74" s="159"/>
      <c r="F74" s="160"/>
    </row>
    <row r="75" spans="1:6" ht="25.5" customHeight="1" thickTop="1" x14ac:dyDescent="0.15">
      <c r="A75" s="77" t="s">
        <v>71</v>
      </c>
      <c r="B75" s="161" t="s">
        <v>381</v>
      </c>
      <c r="C75" s="162"/>
      <c r="D75" s="162"/>
      <c r="E75" s="162"/>
      <c r="F75" s="163"/>
    </row>
    <row r="76" spans="1:6" ht="25.5" customHeight="1" x14ac:dyDescent="0.15">
      <c r="A76" s="151" t="s">
        <v>70</v>
      </c>
      <c r="B76" s="164" t="s">
        <v>42</v>
      </c>
      <c r="C76" s="164" t="s">
        <v>41</v>
      </c>
      <c r="D76" s="74" t="s">
        <v>69</v>
      </c>
      <c r="E76" s="74" t="s">
        <v>43</v>
      </c>
      <c r="F76" s="76" t="s">
        <v>68</v>
      </c>
    </row>
    <row r="77" spans="1:6" ht="25.5" customHeight="1" x14ac:dyDescent="0.15">
      <c r="A77" s="151"/>
      <c r="B77" s="165"/>
      <c r="C77" s="166"/>
      <c r="D77" s="74" t="s">
        <v>67</v>
      </c>
      <c r="E77" s="74" t="s">
        <v>66</v>
      </c>
      <c r="F77" s="76" t="s">
        <v>65</v>
      </c>
    </row>
    <row r="78" spans="1:6" ht="39" customHeight="1" x14ac:dyDescent="0.15">
      <c r="A78" s="151"/>
      <c r="B78" s="85" t="s">
        <v>373</v>
      </c>
      <c r="C78" s="79" t="s">
        <v>382</v>
      </c>
      <c r="D78" s="69">
        <v>2516400</v>
      </c>
      <c r="E78" s="83">
        <v>2508000</v>
      </c>
      <c r="F78" s="135">
        <f>E78/D78</f>
        <v>0.99666189794945159</v>
      </c>
    </row>
    <row r="79" spans="1:6" ht="25.5" customHeight="1" x14ac:dyDescent="0.15">
      <c r="A79" s="151" t="s">
        <v>36</v>
      </c>
      <c r="B79" s="74" t="s">
        <v>64</v>
      </c>
      <c r="C79" s="134" t="s">
        <v>63</v>
      </c>
      <c r="D79" s="152" t="s">
        <v>62</v>
      </c>
      <c r="E79" s="153"/>
      <c r="F79" s="154"/>
    </row>
    <row r="80" spans="1:6" ht="25.5" customHeight="1" x14ac:dyDescent="0.15">
      <c r="A80" s="151"/>
      <c r="B80" s="78" t="s">
        <v>383</v>
      </c>
      <c r="C80" s="84" t="s">
        <v>384</v>
      </c>
      <c r="D80" s="116" t="s">
        <v>385</v>
      </c>
      <c r="E80" s="117"/>
      <c r="F80" s="118"/>
    </row>
    <row r="81" spans="1:6" ht="25.5" customHeight="1" x14ac:dyDescent="0.15">
      <c r="A81" s="133" t="s">
        <v>61</v>
      </c>
      <c r="B81" s="155" t="s">
        <v>60</v>
      </c>
      <c r="C81" s="156"/>
      <c r="D81" s="156"/>
      <c r="E81" s="156"/>
      <c r="F81" s="157"/>
    </row>
    <row r="82" spans="1:6" ht="25.5" customHeight="1" x14ac:dyDescent="0.15">
      <c r="A82" s="133" t="s">
        <v>59</v>
      </c>
      <c r="B82" s="155" t="s">
        <v>21</v>
      </c>
      <c r="C82" s="156"/>
      <c r="D82" s="156"/>
      <c r="E82" s="156"/>
      <c r="F82" s="157"/>
    </row>
    <row r="83" spans="1:6" ht="25.5" customHeight="1" thickBot="1" x14ac:dyDescent="0.2">
      <c r="A83" s="73" t="s">
        <v>57</v>
      </c>
      <c r="B83" s="158"/>
      <c r="C83" s="159"/>
      <c r="D83" s="159"/>
      <c r="E83" s="159"/>
      <c r="F83" s="160"/>
    </row>
    <row r="84" spans="1:6" ht="25.5" customHeight="1" thickTop="1" x14ac:dyDescent="0.15">
      <c r="A84" s="77" t="s">
        <v>71</v>
      </c>
      <c r="B84" s="161" t="s">
        <v>386</v>
      </c>
      <c r="C84" s="162"/>
      <c r="D84" s="162"/>
      <c r="E84" s="162"/>
      <c r="F84" s="163"/>
    </row>
    <row r="85" spans="1:6" ht="25.5" customHeight="1" x14ac:dyDescent="0.15">
      <c r="A85" s="151" t="s">
        <v>70</v>
      </c>
      <c r="B85" s="164" t="s">
        <v>42</v>
      </c>
      <c r="C85" s="164" t="s">
        <v>41</v>
      </c>
      <c r="D85" s="74" t="s">
        <v>69</v>
      </c>
      <c r="E85" s="74" t="s">
        <v>43</v>
      </c>
      <c r="F85" s="76" t="s">
        <v>68</v>
      </c>
    </row>
    <row r="86" spans="1:6" ht="25.5" customHeight="1" x14ac:dyDescent="0.15">
      <c r="A86" s="151"/>
      <c r="B86" s="165"/>
      <c r="C86" s="166"/>
      <c r="D86" s="74" t="s">
        <v>67</v>
      </c>
      <c r="E86" s="74" t="s">
        <v>66</v>
      </c>
      <c r="F86" s="76" t="s">
        <v>65</v>
      </c>
    </row>
    <row r="87" spans="1:6" ht="39" customHeight="1" x14ac:dyDescent="0.15">
      <c r="A87" s="151"/>
      <c r="B87" s="85" t="s">
        <v>373</v>
      </c>
      <c r="C87" s="79" t="s">
        <v>382</v>
      </c>
      <c r="D87" s="69">
        <v>2164800</v>
      </c>
      <c r="E87" s="83">
        <v>2112000</v>
      </c>
      <c r="F87" s="135">
        <f>E87/D87</f>
        <v>0.97560975609756095</v>
      </c>
    </row>
    <row r="88" spans="1:6" ht="25.5" customHeight="1" x14ac:dyDescent="0.15">
      <c r="A88" s="151" t="s">
        <v>36</v>
      </c>
      <c r="B88" s="74" t="s">
        <v>64</v>
      </c>
      <c r="C88" s="134" t="s">
        <v>63</v>
      </c>
      <c r="D88" s="152" t="s">
        <v>62</v>
      </c>
      <c r="E88" s="153"/>
      <c r="F88" s="154"/>
    </row>
    <row r="89" spans="1:6" ht="25.5" customHeight="1" x14ac:dyDescent="0.15">
      <c r="A89" s="151"/>
      <c r="B89" s="78" t="s">
        <v>387</v>
      </c>
      <c r="C89" s="84" t="s">
        <v>388</v>
      </c>
      <c r="D89" s="116" t="s">
        <v>315</v>
      </c>
      <c r="E89" s="117"/>
      <c r="F89" s="118"/>
    </row>
    <row r="90" spans="1:6" ht="25.5" customHeight="1" x14ac:dyDescent="0.15">
      <c r="A90" s="133" t="s">
        <v>61</v>
      </c>
      <c r="B90" s="155" t="s">
        <v>60</v>
      </c>
      <c r="C90" s="156"/>
      <c r="D90" s="156"/>
      <c r="E90" s="156"/>
      <c r="F90" s="157"/>
    </row>
    <row r="91" spans="1:6" ht="25.5" customHeight="1" x14ac:dyDescent="0.15">
      <c r="A91" s="133" t="s">
        <v>59</v>
      </c>
      <c r="B91" s="155" t="s">
        <v>21</v>
      </c>
      <c r="C91" s="156"/>
      <c r="D91" s="156"/>
      <c r="E91" s="156"/>
      <c r="F91" s="157"/>
    </row>
    <row r="92" spans="1:6" ht="25.5" customHeight="1" thickBot="1" x14ac:dyDescent="0.2">
      <c r="A92" s="73" t="s">
        <v>57</v>
      </c>
      <c r="B92" s="158"/>
      <c r="C92" s="159"/>
      <c r="D92" s="159"/>
      <c r="E92" s="159"/>
      <c r="F92" s="160"/>
    </row>
    <row r="93" spans="1:6" ht="25.5" customHeight="1" thickTop="1" x14ac:dyDescent="0.15">
      <c r="A93" s="77" t="s">
        <v>71</v>
      </c>
      <c r="B93" s="161" t="s">
        <v>389</v>
      </c>
      <c r="C93" s="162"/>
      <c r="D93" s="162"/>
      <c r="E93" s="162"/>
      <c r="F93" s="163"/>
    </row>
    <row r="94" spans="1:6" ht="25.5" customHeight="1" x14ac:dyDescent="0.15">
      <c r="A94" s="151" t="s">
        <v>70</v>
      </c>
      <c r="B94" s="164" t="s">
        <v>42</v>
      </c>
      <c r="C94" s="164" t="s">
        <v>41</v>
      </c>
      <c r="D94" s="74" t="s">
        <v>69</v>
      </c>
      <c r="E94" s="74" t="s">
        <v>43</v>
      </c>
      <c r="F94" s="76" t="s">
        <v>68</v>
      </c>
    </row>
    <row r="95" spans="1:6" ht="25.5" customHeight="1" x14ac:dyDescent="0.15">
      <c r="A95" s="151"/>
      <c r="B95" s="165"/>
      <c r="C95" s="166"/>
      <c r="D95" s="74" t="s">
        <v>67</v>
      </c>
      <c r="E95" s="74" t="s">
        <v>66</v>
      </c>
      <c r="F95" s="76" t="s">
        <v>65</v>
      </c>
    </row>
    <row r="96" spans="1:6" ht="39" customHeight="1" x14ac:dyDescent="0.15">
      <c r="A96" s="151"/>
      <c r="B96" s="85" t="s">
        <v>390</v>
      </c>
      <c r="C96" s="79" t="s">
        <v>382</v>
      </c>
      <c r="D96" s="69">
        <v>7260000</v>
      </c>
      <c r="E96" s="83">
        <v>6895680</v>
      </c>
      <c r="F96" s="135">
        <f>E96/D96</f>
        <v>0.94981818181818178</v>
      </c>
    </row>
    <row r="97" spans="1:6" ht="25.5" customHeight="1" x14ac:dyDescent="0.15">
      <c r="A97" s="151" t="s">
        <v>36</v>
      </c>
      <c r="B97" s="74" t="s">
        <v>64</v>
      </c>
      <c r="C97" s="134" t="s">
        <v>63</v>
      </c>
      <c r="D97" s="152" t="s">
        <v>62</v>
      </c>
      <c r="E97" s="153"/>
      <c r="F97" s="154"/>
    </row>
    <row r="98" spans="1:6" ht="25.5" customHeight="1" x14ac:dyDescent="0.15">
      <c r="A98" s="151"/>
      <c r="B98" s="78" t="s">
        <v>318</v>
      </c>
      <c r="C98" s="84" t="s">
        <v>391</v>
      </c>
      <c r="D98" s="116" t="s">
        <v>392</v>
      </c>
      <c r="E98" s="117"/>
      <c r="F98" s="118"/>
    </row>
    <row r="99" spans="1:6" ht="25.5" customHeight="1" x14ac:dyDescent="0.15">
      <c r="A99" s="133" t="s">
        <v>61</v>
      </c>
      <c r="B99" s="155" t="s">
        <v>60</v>
      </c>
      <c r="C99" s="156"/>
      <c r="D99" s="156"/>
      <c r="E99" s="156"/>
      <c r="F99" s="157"/>
    </row>
    <row r="100" spans="1:6" ht="25.5" customHeight="1" x14ac:dyDescent="0.15">
      <c r="A100" s="133" t="s">
        <v>59</v>
      </c>
      <c r="B100" s="155" t="s">
        <v>21</v>
      </c>
      <c r="C100" s="156"/>
      <c r="D100" s="156"/>
      <c r="E100" s="156"/>
      <c r="F100" s="157"/>
    </row>
    <row r="101" spans="1:6" ht="25.5" customHeight="1" thickBot="1" x14ac:dyDescent="0.2">
      <c r="A101" s="73" t="s">
        <v>57</v>
      </c>
      <c r="B101" s="158"/>
      <c r="C101" s="159"/>
      <c r="D101" s="159"/>
      <c r="E101" s="159"/>
      <c r="F101" s="160"/>
    </row>
    <row r="102" spans="1:6" ht="25.5" customHeight="1" thickTop="1" x14ac:dyDescent="0.15">
      <c r="A102" s="77" t="s">
        <v>71</v>
      </c>
      <c r="B102" s="161" t="s">
        <v>393</v>
      </c>
      <c r="C102" s="162"/>
      <c r="D102" s="162"/>
      <c r="E102" s="162"/>
      <c r="F102" s="163"/>
    </row>
    <row r="103" spans="1:6" ht="25.5" customHeight="1" x14ac:dyDescent="0.15">
      <c r="A103" s="151" t="s">
        <v>70</v>
      </c>
      <c r="B103" s="164" t="s">
        <v>42</v>
      </c>
      <c r="C103" s="164" t="s">
        <v>41</v>
      </c>
      <c r="D103" s="74" t="s">
        <v>69</v>
      </c>
      <c r="E103" s="74" t="s">
        <v>43</v>
      </c>
      <c r="F103" s="76" t="s">
        <v>68</v>
      </c>
    </row>
    <row r="104" spans="1:6" ht="25.5" customHeight="1" x14ac:dyDescent="0.15">
      <c r="A104" s="151"/>
      <c r="B104" s="165"/>
      <c r="C104" s="166"/>
      <c r="D104" s="74" t="s">
        <v>67</v>
      </c>
      <c r="E104" s="74" t="s">
        <v>66</v>
      </c>
      <c r="F104" s="76" t="s">
        <v>65</v>
      </c>
    </row>
    <row r="105" spans="1:6" ht="39" customHeight="1" x14ac:dyDescent="0.15">
      <c r="A105" s="151"/>
      <c r="B105" s="85" t="s">
        <v>394</v>
      </c>
      <c r="C105" s="79" t="s">
        <v>382</v>
      </c>
      <c r="D105" s="69">
        <v>3000000</v>
      </c>
      <c r="E105" s="83">
        <v>3000000</v>
      </c>
      <c r="F105" s="135">
        <f>E105/D105</f>
        <v>1</v>
      </c>
    </row>
    <row r="106" spans="1:6" ht="25.5" customHeight="1" x14ac:dyDescent="0.15">
      <c r="A106" s="151" t="s">
        <v>36</v>
      </c>
      <c r="B106" s="74" t="s">
        <v>64</v>
      </c>
      <c r="C106" s="134" t="s">
        <v>63</v>
      </c>
      <c r="D106" s="152" t="s">
        <v>62</v>
      </c>
      <c r="E106" s="153"/>
      <c r="F106" s="154"/>
    </row>
    <row r="107" spans="1:6" ht="25.5" customHeight="1" x14ac:dyDescent="0.15">
      <c r="A107" s="151"/>
      <c r="B107" s="78" t="s">
        <v>318</v>
      </c>
      <c r="C107" s="84" t="s">
        <v>391</v>
      </c>
      <c r="D107" s="116" t="s">
        <v>392</v>
      </c>
      <c r="E107" s="117"/>
      <c r="F107" s="118"/>
    </row>
    <row r="108" spans="1:6" ht="25.5" customHeight="1" x14ac:dyDescent="0.15">
      <c r="A108" s="133" t="s">
        <v>61</v>
      </c>
      <c r="B108" s="155" t="s">
        <v>60</v>
      </c>
      <c r="C108" s="156"/>
      <c r="D108" s="156"/>
      <c r="E108" s="156"/>
      <c r="F108" s="157"/>
    </row>
    <row r="109" spans="1:6" ht="25.5" customHeight="1" x14ac:dyDescent="0.15">
      <c r="A109" s="133" t="s">
        <v>59</v>
      </c>
      <c r="B109" s="155" t="s">
        <v>21</v>
      </c>
      <c r="C109" s="156"/>
      <c r="D109" s="156"/>
      <c r="E109" s="156"/>
      <c r="F109" s="157"/>
    </row>
    <row r="110" spans="1:6" ht="25.5" customHeight="1" thickBot="1" x14ac:dyDescent="0.2">
      <c r="A110" s="73" t="s">
        <v>57</v>
      </c>
      <c r="B110" s="158"/>
      <c r="C110" s="159"/>
      <c r="D110" s="159"/>
      <c r="E110" s="159"/>
      <c r="F110" s="160"/>
    </row>
    <row r="111" spans="1:6" ht="25.5" customHeight="1" thickTop="1" x14ac:dyDescent="0.15">
      <c r="A111" s="77" t="s">
        <v>71</v>
      </c>
      <c r="B111" s="161" t="s">
        <v>395</v>
      </c>
      <c r="C111" s="162"/>
      <c r="D111" s="162"/>
      <c r="E111" s="162"/>
      <c r="F111" s="163"/>
    </row>
    <row r="112" spans="1:6" ht="25.5" customHeight="1" x14ac:dyDescent="0.15">
      <c r="A112" s="151" t="s">
        <v>70</v>
      </c>
      <c r="B112" s="164" t="s">
        <v>42</v>
      </c>
      <c r="C112" s="164" t="s">
        <v>41</v>
      </c>
      <c r="D112" s="74" t="s">
        <v>69</v>
      </c>
      <c r="E112" s="74" t="s">
        <v>43</v>
      </c>
      <c r="F112" s="76" t="s">
        <v>68</v>
      </c>
    </row>
    <row r="113" spans="1:6" ht="25.5" customHeight="1" x14ac:dyDescent="0.15">
      <c r="A113" s="151"/>
      <c r="B113" s="165"/>
      <c r="C113" s="166"/>
      <c r="D113" s="74" t="s">
        <v>67</v>
      </c>
      <c r="E113" s="74" t="s">
        <v>66</v>
      </c>
      <c r="F113" s="76" t="s">
        <v>65</v>
      </c>
    </row>
    <row r="114" spans="1:6" ht="39" customHeight="1" x14ac:dyDescent="0.15">
      <c r="A114" s="151"/>
      <c r="B114" s="85" t="s">
        <v>396</v>
      </c>
      <c r="C114" s="79" t="s">
        <v>382</v>
      </c>
      <c r="D114" s="69">
        <v>7200000</v>
      </c>
      <c r="E114" s="83">
        <v>6600000</v>
      </c>
      <c r="F114" s="135">
        <f>E114/D114</f>
        <v>0.91666666666666663</v>
      </c>
    </row>
    <row r="115" spans="1:6" ht="25.5" customHeight="1" x14ac:dyDescent="0.15">
      <c r="A115" s="151" t="s">
        <v>36</v>
      </c>
      <c r="B115" s="74" t="s">
        <v>64</v>
      </c>
      <c r="C115" s="134" t="s">
        <v>63</v>
      </c>
      <c r="D115" s="152" t="s">
        <v>62</v>
      </c>
      <c r="E115" s="153"/>
      <c r="F115" s="154"/>
    </row>
    <row r="116" spans="1:6" ht="25.5" customHeight="1" x14ac:dyDescent="0.15">
      <c r="A116" s="151"/>
      <c r="B116" s="78" t="s">
        <v>322</v>
      </c>
      <c r="C116" s="84" t="s">
        <v>397</v>
      </c>
      <c r="D116" s="116" t="s">
        <v>323</v>
      </c>
      <c r="E116" s="117"/>
      <c r="F116" s="118"/>
    </row>
    <row r="117" spans="1:6" ht="25.5" customHeight="1" x14ac:dyDescent="0.15">
      <c r="A117" s="133" t="s">
        <v>61</v>
      </c>
      <c r="B117" s="155" t="s">
        <v>60</v>
      </c>
      <c r="C117" s="156"/>
      <c r="D117" s="156"/>
      <c r="E117" s="156"/>
      <c r="F117" s="157"/>
    </row>
    <row r="118" spans="1:6" ht="25.5" customHeight="1" x14ac:dyDescent="0.15">
      <c r="A118" s="133" t="s">
        <v>59</v>
      </c>
      <c r="B118" s="155" t="s">
        <v>21</v>
      </c>
      <c r="C118" s="156"/>
      <c r="D118" s="156"/>
      <c r="E118" s="156"/>
      <c r="F118" s="157"/>
    </row>
    <row r="119" spans="1:6" ht="25.5" customHeight="1" thickBot="1" x14ac:dyDescent="0.2">
      <c r="A119" s="73" t="s">
        <v>57</v>
      </c>
      <c r="B119" s="158"/>
      <c r="C119" s="159"/>
      <c r="D119" s="159"/>
      <c r="E119" s="159"/>
      <c r="F119" s="160"/>
    </row>
    <row r="120" spans="1:6" ht="25.5" customHeight="1" thickTop="1" x14ac:dyDescent="0.15">
      <c r="A120" s="77" t="s">
        <v>71</v>
      </c>
      <c r="B120" s="161" t="s">
        <v>398</v>
      </c>
      <c r="C120" s="162"/>
      <c r="D120" s="162"/>
      <c r="E120" s="162"/>
      <c r="F120" s="163"/>
    </row>
    <row r="121" spans="1:6" ht="25.5" customHeight="1" x14ac:dyDescent="0.15">
      <c r="A121" s="151" t="s">
        <v>70</v>
      </c>
      <c r="B121" s="164" t="s">
        <v>42</v>
      </c>
      <c r="C121" s="164" t="s">
        <v>41</v>
      </c>
      <c r="D121" s="74" t="s">
        <v>69</v>
      </c>
      <c r="E121" s="74" t="s">
        <v>43</v>
      </c>
      <c r="F121" s="76" t="s">
        <v>68</v>
      </c>
    </row>
    <row r="122" spans="1:6" ht="25.5" customHeight="1" x14ac:dyDescent="0.15">
      <c r="A122" s="151"/>
      <c r="B122" s="165"/>
      <c r="C122" s="166"/>
      <c r="D122" s="74" t="s">
        <v>67</v>
      </c>
      <c r="E122" s="74" t="s">
        <v>66</v>
      </c>
      <c r="F122" s="76" t="s">
        <v>65</v>
      </c>
    </row>
    <row r="123" spans="1:6" ht="39" customHeight="1" x14ac:dyDescent="0.15">
      <c r="A123" s="151"/>
      <c r="B123" s="85" t="s">
        <v>331</v>
      </c>
      <c r="C123" s="79" t="s">
        <v>382</v>
      </c>
      <c r="D123" s="69">
        <v>2760000</v>
      </c>
      <c r="E123" s="83">
        <v>2520000</v>
      </c>
      <c r="F123" s="135">
        <f>E123/D123</f>
        <v>0.91304347826086951</v>
      </c>
    </row>
    <row r="124" spans="1:6" ht="25.5" customHeight="1" x14ac:dyDescent="0.15">
      <c r="A124" s="151" t="s">
        <v>36</v>
      </c>
      <c r="B124" s="74" t="s">
        <v>64</v>
      </c>
      <c r="C124" s="134" t="s">
        <v>63</v>
      </c>
      <c r="D124" s="152" t="s">
        <v>62</v>
      </c>
      <c r="E124" s="153"/>
      <c r="F124" s="154"/>
    </row>
    <row r="125" spans="1:6" ht="25.5" customHeight="1" x14ac:dyDescent="0.15">
      <c r="A125" s="151"/>
      <c r="B125" s="78" t="s">
        <v>399</v>
      </c>
      <c r="C125" s="84" t="s">
        <v>400</v>
      </c>
      <c r="D125" s="116" t="s">
        <v>326</v>
      </c>
      <c r="E125" s="117"/>
      <c r="F125" s="118"/>
    </row>
    <row r="126" spans="1:6" ht="25.5" customHeight="1" x14ac:dyDescent="0.15">
      <c r="A126" s="133" t="s">
        <v>61</v>
      </c>
      <c r="B126" s="155" t="s">
        <v>60</v>
      </c>
      <c r="C126" s="156"/>
      <c r="D126" s="156"/>
      <c r="E126" s="156"/>
      <c r="F126" s="157"/>
    </row>
    <row r="127" spans="1:6" ht="25.5" customHeight="1" x14ac:dyDescent="0.15">
      <c r="A127" s="133" t="s">
        <v>59</v>
      </c>
      <c r="B127" s="155" t="s">
        <v>21</v>
      </c>
      <c r="C127" s="156"/>
      <c r="D127" s="156"/>
      <c r="E127" s="156"/>
      <c r="F127" s="157"/>
    </row>
    <row r="128" spans="1:6" ht="25.5" customHeight="1" thickBot="1" x14ac:dyDescent="0.2">
      <c r="A128" s="73" t="s">
        <v>57</v>
      </c>
      <c r="B128" s="158"/>
      <c r="C128" s="159"/>
      <c r="D128" s="159"/>
      <c r="E128" s="159"/>
      <c r="F128" s="160"/>
    </row>
    <row r="129" spans="1:6" ht="25.5" customHeight="1" thickTop="1" x14ac:dyDescent="0.15">
      <c r="A129" s="77" t="s">
        <v>71</v>
      </c>
      <c r="B129" s="161" t="s">
        <v>401</v>
      </c>
      <c r="C129" s="162"/>
      <c r="D129" s="162"/>
      <c r="E129" s="162"/>
      <c r="F129" s="163"/>
    </row>
    <row r="130" spans="1:6" ht="25.5" customHeight="1" x14ac:dyDescent="0.15">
      <c r="A130" s="151" t="s">
        <v>70</v>
      </c>
      <c r="B130" s="164" t="s">
        <v>42</v>
      </c>
      <c r="C130" s="164" t="s">
        <v>41</v>
      </c>
      <c r="D130" s="74" t="s">
        <v>69</v>
      </c>
      <c r="E130" s="74" t="s">
        <v>43</v>
      </c>
      <c r="F130" s="76" t="s">
        <v>68</v>
      </c>
    </row>
    <row r="131" spans="1:6" ht="25.5" customHeight="1" x14ac:dyDescent="0.15">
      <c r="A131" s="151"/>
      <c r="B131" s="165"/>
      <c r="C131" s="166"/>
      <c r="D131" s="74" t="s">
        <v>67</v>
      </c>
      <c r="E131" s="74" t="s">
        <v>66</v>
      </c>
      <c r="F131" s="76" t="s">
        <v>65</v>
      </c>
    </row>
    <row r="132" spans="1:6" ht="39" customHeight="1" x14ac:dyDescent="0.15">
      <c r="A132" s="151"/>
      <c r="B132" s="85" t="s">
        <v>402</v>
      </c>
      <c r="C132" s="79" t="s">
        <v>382</v>
      </c>
      <c r="D132" s="69">
        <v>11411160</v>
      </c>
      <c r="E132" s="83">
        <v>11391480</v>
      </c>
      <c r="F132" s="135">
        <f>E132/D132</f>
        <v>0.9982753725300495</v>
      </c>
    </row>
    <row r="133" spans="1:6" ht="25.5" customHeight="1" x14ac:dyDescent="0.15">
      <c r="A133" s="151" t="s">
        <v>36</v>
      </c>
      <c r="B133" s="74" t="s">
        <v>64</v>
      </c>
      <c r="C133" s="134" t="s">
        <v>63</v>
      </c>
      <c r="D133" s="152" t="s">
        <v>62</v>
      </c>
      <c r="E133" s="153"/>
      <c r="F133" s="154"/>
    </row>
    <row r="134" spans="1:6" ht="25.5" customHeight="1" x14ac:dyDescent="0.15">
      <c r="A134" s="151"/>
      <c r="B134" s="78" t="s">
        <v>403</v>
      </c>
      <c r="C134" s="84" t="s">
        <v>404</v>
      </c>
      <c r="D134" s="116" t="s">
        <v>329</v>
      </c>
      <c r="E134" s="117"/>
      <c r="F134" s="118"/>
    </row>
    <row r="135" spans="1:6" ht="25.5" customHeight="1" x14ac:dyDescent="0.15">
      <c r="A135" s="133" t="s">
        <v>61</v>
      </c>
      <c r="B135" s="155" t="s">
        <v>60</v>
      </c>
      <c r="C135" s="156"/>
      <c r="D135" s="156"/>
      <c r="E135" s="156"/>
      <c r="F135" s="157"/>
    </row>
    <row r="136" spans="1:6" ht="25.5" customHeight="1" x14ac:dyDescent="0.15">
      <c r="A136" s="133" t="s">
        <v>59</v>
      </c>
      <c r="B136" s="155" t="s">
        <v>21</v>
      </c>
      <c r="C136" s="156"/>
      <c r="D136" s="156"/>
      <c r="E136" s="156"/>
      <c r="F136" s="157"/>
    </row>
    <row r="137" spans="1:6" ht="25.5" customHeight="1" thickBot="1" x14ac:dyDescent="0.2">
      <c r="A137" s="73" t="s">
        <v>57</v>
      </c>
      <c r="B137" s="158"/>
      <c r="C137" s="159"/>
      <c r="D137" s="159"/>
      <c r="E137" s="159"/>
      <c r="F137" s="160"/>
    </row>
    <row r="138" spans="1:6" ht="25.5" customHeight="1" thickTop="1" x14ac:dyDescent="0.15">
      <c r="A138" s="77" t="s">
        <v>71</v>
      </c>
      <c r="B138" s="161" t="s">
        <v>405</v>
      </c>
      <c r="C138" s="162"/>
      <c r="D138" s="162"/>
      <c r="E138" s="162"/>
      <c r="F138" s="163"/>
    </row>
    <row r="139" spans="1:6" ht="25.5" customHeight="1" x14ac:dyDescent="0.15">
      <c r="A139" s="151" t="s">
        <v>70</v>
      </c>
      <c r="B139" s="164" t="s">
        <v>42</v>
      </c>
      <c r="C139" s="164" t="s">
        <v>41</v>
      </c>
      <c r="D139" s="74" t="s">
        <v>69</v>
      </c>
      <c r="E139" s="74" t="s">
        <v>43</v>
      </c>
      <c r="F139" s="76" t="s">
        <v>68</v>
      </c>
    </row>
    <row r="140" spans="1:6" ht="25.5" customHeight="1" x14ac:dyDescent="0.15">
      <c r="A140" s="151"/>
      <c r="B140" s="165"/>
      <c r="C140" s="166"/>
      <c r="D140" s="74" t="s">
        <v>67</v>
      </c>
      <c r="E140" s="74" t="s">
        <v>66</v>
      </c>
      <c r="F140" s="76" t="s">
        <v>65</v>
      </c>
    </row>
    <row r="141" spans="1:6" ht="39" customHeight="1" x14ac:dyDescent="0.15">
      <c r="A141" s="151"/>
      <c r="B141" s="85" t="s">
        <v>331</v>
      </c>
      <c r="C141" s="79" t="s">
        <v>382</v>
      </c>
      <c r="D141" s="69">
        <v>765600</v>
      </c>
      <c r="E141" s="83">
        <v>765600</v>
      </c>
      <c r="F141" s="135">
        <f>E141/D141</f>
        <v>1</v>
      </c>
    </row>
    <row r="142" spans="1:6" ht="25.5" customHeight="1" x14ac:dyDescent="0.15">
      <c r="A142" s="151" t="s">
        <v>36</v>
      </c>
      <c r="B142" s="74" t="s">
        <v>64</v>
      </c>
      <c r="C142" s="134" t="s">
        <v>63</v>
      </c>
      <c r="D142" s="152" t="s">
        <v>62</v>
      </c>
      <c r="E142" s="153"/>
      <c r="F142" s="154"/>
    </row>
    <row r="143" spans="1:6" ht="25.5" customHeight="1" x14ac:dyDescent="0.15">
      <c r="A143" s="151"/>
      <c r="B143" s="78" t="s">
        <v>332</v>
      </c>
      <c r="C143" s="84" t="s">
        <v>406</v>
      </c>
      <c r="D143" s="116" t="s">
        <v>333</v>
      </c>
      <c r="E143" s="117"/>
      <c r="F143" s="118"/>
    </row>
    <row r="144" spans="1:6" ht="25.5" customHeight="1" x14ac:dyDescent="0.15">
      <c r="A144" s="133" t="s">
        <v>61</v>
      </c>
      <c r="B144" s="155" t="s">
        <v>60</v>
      </c>
      <c r="C144" s="156"/>
      <c r="D144" s="156"/>
      <c r="E144" s="156"/>
      <c r="F144" s="157"/>
    </row>
    <row r="145" spans="1:6" ht="25.5" customHeight="1" x14ac:dyDescent="0.15">
      <c r="A145" s="133" t="s">
        <v>59</v>
      </c>
      <c r="B145" s="155" t="s">
        <v>21</v>
      </c>
      <c r="C145" s="156"/>
      <c r="D145" s="156"/>
      <c r="E145" s="156"/>
      <c r="F145" s="157"/>
    </row>
    <row r="146" spans="1:6" ht="25.5" customHeight="1" thickBot="1" x14ac:dyDescent="0.2">
      <c r="A146" s="73" t="s">
        <v>57</v>
      </c>
      <c r="B146" s="158"/>
      <c r="C146" s="159"/>
      <c r="D146" s="159"/>
      <c r="E146" s="159"/>
      <c r="F146" s="160"/>
    </row>
    <row r="147" spans="1:6" ht="14.25" thickTop="1" x14ac:dyDescent="0.15"/>
  </sheetData>
  <mergeCells count="145"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  <mergeCell ref="B21:F21"/>
    <mergeCell ref="A22:A24"/>
    <mergeCell ref="B22:B23"/>
    <mergeCell ref="C22:C23"/>
    <mergeCell ref="A25:A26"/>
    <mergeCell ref="D25:F25"/>
    <mergeCell ref="B12:F12"/>
    <mergeCell ref="A13:A15"/>
    <mergeCell ref="B13:B14"/>
    <mergeCell ref="C13:C14"/>
    <mergeCell ref="B20:F20"/>
    <mergeCell ref="A16:A17"/>
    <mergeCell ref="D16:F16"/>
    <mergeCell ref="B18:F18"/>
    <mergeCell ref="B19:F19"/>
    <mergeCell ref="A34:A35"/>
    <mergeCell ref="D34:F34"/>
    <mergeCell ref="B36:F36"/>
    <mergeCell ref="B37:F37"/>
    <mergeCell ref="B38:F38"/>
    <mergeCell ref="B27:F27"/>
    <mergeCell ref="B28:F28"/>
    <mergeCell ref="B29:F29"/>
    <mergeCell ref="B30:F30"/>
    <mergeCell ref="A31:A33"/>
    <mergeCell ref="B31:B32"/>
    <mergeCell ref="C31:C32"/>
    <mergeCell ref="B45:F45"/>
    <mergeCell ref="B46:F46"/>
    <mergeCell ref="B47:F47"/>
    <mergeCell ref="B48:F48"/>
    <mergeCell ref="A49:A51"/>
    <mergeCell ref="B49:B50"/>
    <mergeCell ref="C49:C50"/>
    <mergeCell ref="B39:F39"/>
    <mergeCell ref="A40:A42"/>
    <mergeCell ref="B40:B41"/>
    <mergeCell ref="C40:C41"/>
    <mergeCell ref="A43:A44"/>
    <mergeCell ref="D43:F43"/>
    <mergeCell ref="B57:F57"/>
    <mergeCell ref="A58:A60"/>
    <mergeCell ref="B58:B59"/>
    <mergeCell ref="C58:C59"/>
    <mergeCell ref="A61:A62"/>
    <mergeCell ref="D61:F61"/>
    <mergeCell ref="A52:A53"/>
    <mergeCell ref="D52:F52"/>
    <mergeCell ref="B54:F54"/>
    <mergeCell ref="B55:F55"/>
    <mergeCell ref="B56:F56"/>
    <mergeCell ref="A70:A71"/>
    <mergeCell ref="D70:F70"/>
    <mergeCell ref="B72:F72"/>
    <mergeCell ref="B73:F73"/>
    <mergeCell ref="B74:F74"/>
    <mergeCell ref="B63:F63"/>
    <mergeCell ref="B64:F64"/>
    <mergeCell ref="B65:F65"/>
    <mergeCell ref="B66:F66"/>
    <mergeCell ref="A67:A69"/>
    <mergeCell ref="B67:B68"/>
    <mergeCell ref="C67:C68"/>
    <mergeCell ref="B81:F81"/>
    <mergeCell ref="B82:F82"/>
    <mergeCell ref="B83:F83"/>
    <mergeCell ref="B84:F84"/>
    <mergeCell ref="A85:A87"/>
    <mergeCell ref="B85:B86"/>
    <mergeCell ref="C85:C86"/>
    <mergeCell ref="B75:F75"/>
    <mergeCell ref="A76:A78"/>
    <mergeCell ref="B76:B77"/>
    <mergeCell ref="C76:C77"/>
    <mergeCell ref="A79:A80"/>
    <mergeCell ref="D79:F79"/>
    <mergeCell ref="B93:F93"/>
    <mergeCell ref="A94:A96"/>
    <mergeCell ref="B94:B95"/>
    <mergeCell ref="C94:C95"/>
    <mergeCell ref="A97:A98"/>
    <mergeCell ref="D97:F97"/>
    <mergeCell ref="A88:A89"/>
    <mergeCell ref="D88:F88"/>
    <mergeCell ref="B90:F90"/>
    <mergeCell ref="B91:F91"/>
    <mergeCell ref="B92:F92"/>
    <mergeCell ref="A106:A107"/>
    <mergeCell ref="D106:F106"/>
    <mergeCell ref="B108:F108"/>
    <mergeCell ref="B109:F109"/>
    <mergeCell ref="B110:F110"/>
    <mergeCell ref="B99:F99"/>
    <mergeCell ref="B100:F100"/>
    <mergeCell ref="B101:F101"/>
    <mergeCell ref="B102:F102"/>
    <mergeCell ref="A103:A105"/>
    <mergeCell ref="B103:B104"/>
    <mergeCell ref="C103:C104"/>
    <mergeCell ref="B117:F117"/>
    <mergeCell ref="B118:F118"/>
    <mergeCell ref="B119:F119"/>
    <mergeCell ref="B120:F120"/>
    <mergeCell ref="A121:A123"/>
    <mergeCell ref="B121:B122"/>
    <mergeCell ref="C121:C122"/>
    <mergeCell ref="B111:F111"/>
    <mergeCell ref="A112:A114"/>
    <mergeCell ref="B112:B113"/>
    <mergeCell ref="C112:C113"/>
    <mergeCell ref="A115:A116"/>
    <mergeCell ref="D115:F115"/>
    <mergeCell ref="B129:F129"/>
    <mergeCell ref="A130:A132"/>
    <mergeCell ref="B130:B131"/>
    <mergeCell ref="C130:C131"/>
    <mergeCell ref="A133:A134"/>
    <mergeCell ref="D133:F133"/>
    <mergeCell ref="A124:A125"/>
    <mergeCell ref="D124:F124"/>
    <mergeCell ref="B126:F126"/>
    <mergeCell ref="B127:F127"/>
    <mergeCell ref="B128:F128"/>
    <mergeCell ref="A142:A143"/>
    <mergeCell ref="D142:F142"/>
    <mergeCell ref="B144:F144"/>
    <mergeCell ref="B145:F145"/>
    <mergeCell ref="B146:F146"/>
    <mergeCell ref="B135:F135"/>
    <mergeCell ref="B136:F136"/>
    <mergeCell ref="B137:F137"/>
    <mergeCell ref="B138:F138"/>
    <mergeCell ref="A139:A141"/>
    <mergeCell ref="B139:B140"/>
    <mergeCell ref="C139:C14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2020-01-17T01:30:08Z</dcterms:modified>
</cp:coreProperties>
</file>