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06" i="9" l="1"/>
  <c r="F96" i="9"/>
  <c r="F86" i="9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F76" i="9"/>
  <c r="F66" i="9"/>
  <c r="F56" i="9" l="1"/>
  <c r="F46" i="9"/>
  <c r="F36" i="9"/>
  <c r="F26" i="9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<sst xmlns="http://schemas.openxmlformats.org/spreadsheetml/2006/main" count="1129" uniqueCount="477">
  <si>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</si>
  <si>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</si>
  <si>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</si>
  <si>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</si>
  <si>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</si>
  <si>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</si>
  <si>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</si>
  <si>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</si>
  <si>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</si>
  <si>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</si>
  <si>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</si>
  <si>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</si>
  <si>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</si>
  <si>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</si>
  <si>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</si>
  <si>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</si>
  <si>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</si>
  <si>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</si>
  <si>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</si>
  <si>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</si>
  <si>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</si>
  <si>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</si>
  <si>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</si>
  <si>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</si>
  <si>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</si>
  <si>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</si>
  <si>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</si>
  <si>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</si>
  <si>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</si>
  <si>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</si>
  <si>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</si>
  <si>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</si>
  <si>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</si>
  <si>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</si>
  <si>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</si>
  <si>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</si>
  <si>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</si>
  <si>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</si>
  <si>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</si>
  <si>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</si>
  <si>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</si>
  <si>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</si>
  <si>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</si>
  <si>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</si>
  <si>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</si>
  <si>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</si>
  <si>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</si>
  <si>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</si>
  <si>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</si>
  <si>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</si>
  <si>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</si>
  <si>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</si>
  <si>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</si>
  <si>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</si>
  <si>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</si>
  <si>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</si>
  <si>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</si>
  <si>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</si>
  <si>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</si>
  <si>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</si>
  <si>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</si>
  <si>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</si>
  <si>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</si>
  <si>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</si>
  <si>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</si>
  <si>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</si>
  <si>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</si>
  <si>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</si>
  <si>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</si>
  <si>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</si>
  <si>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</si>
  <si>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</si>
  <si>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</si>
  <si>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</si>
  <si>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</si>
  <si>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</si>
  <si>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</si>
  <si>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</si>
  <si>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</si>
  <si>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</si>
  <si>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</si>
  <si>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</si>
  <si>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</si>
  <si>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</si>
  <si>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</si>
  <si>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</si>
  <si>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</si>
  <si>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</si>
  <si>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</si>
  <si>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</si>
  <si>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</si>
  <si>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</si>
  <si>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</si>
  <si>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</si>
  <si>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</si>
  <si>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</si>
  <si>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</si>
  <si>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</si>
  <si>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</si>
  <si>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</si>
  <si>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</si>
  <si>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</si>
  <si>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</si>
  <si>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</si>
  <si>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</si>
  <si>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</si>
  <si>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</si>
  <si>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</si>
  <si>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</si>
  <si>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</si>
  <si>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</si>
  <si>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</si>
  <si>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</si>
  <si>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</si>
  <si>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</si>
  <si>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</si>
  <si>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</si>
  <si>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</si>
  <si>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</si>
  <si>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</si>
  <si>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</si>
  <si>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</si>
  <si>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</si>
  <si>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</si>
  <si>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</si>
  <si>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</si>
  <si>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</si>
  <si>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</si>
  <si>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</si>
  <si>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</si>
  <si>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</si>
  <si>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</si>
  <si>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</si>
  <si>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</si>
  <si>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</si>
  <si>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</si>
  <si>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</si>
  <si>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</si>
  <si>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</si>
  <si>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</si>
  <si>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</si>
  <si>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</si>
  <si>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</si>
  <si>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</si>
  <si>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</si>
  <si>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</si>
  <si>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</si>
  <si>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</si>
  <si>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</si>
  <si>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</si>
  <si>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</si>
  <si>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</si>
  <si>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</si>
  <si>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</si>
  <si>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</si>
  <si>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</si>
  <si>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</si>
  <si>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</si>
  <si>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</si>
  <si>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</si>
  <si>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</si>
  <si>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</si>
  <si>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</si>
  <si>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</si>
  <si>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</si>
  <si>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</si>
  <si>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</si>
  <si>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</si>
  <si>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</si>
  <si>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</si>
  <si>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</si>
  <si>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</si>
  <si>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</si>
  <si>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</si>
  <si>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</si>
  <si>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</si>
  <si>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추정가격이 2천만원 이하인 물품의 제조·구매·용역 계약(제25조제1항제5호)</t>
  </si>
  <si>
    <t>사무국</t>
  </si>
  <si>
    <t>지방계약법 시행령 제25조 1항</t>
    <phoneticPr fontId="3" type="noConversion"/>
  </si>
  <si>
    <t>주식회사에스유소프트</t>
  </si>
  <si>
    <t>2018년 서버 유지관리 및 서버 호스팅 서비스 비용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</si>
  <si>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</si>
  <si>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</si>
  <si>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</si>
  <si>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</si>
  <si>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</si>
  <si>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</si>
  <si>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해당</t>
    <phoneticPr fontId="3" type="noConversion"/>
  </si>
  <si>
    <t>없음</t>
    <phoneticPr fontId="3" type="noConversion"/>
  </si>
  <si>
    <t>이하</t>
    <phoneticPr fontId="3" type="noConversion"/>
  </si>
  <si>
    <t>빈칸</t>
    <phoneticPr fontId="3" type="noConversion"/>
  </si>
  <si>
    <t>용역</t>
    <phoneticPr fontId="3" type="noConversion"/>
  </si>
  <si>
    <t>성남시청소년재단</t>
    <phoneticPr fontId="3" type="noConversion"/>
  </si>
  <si>
    <t>- 해당없음 -</t>
    <phoneticPr fontId="3" type="noConversion"/>
  </si>
  <si>
    <t>입찰</t>
    <phoneticPr fontId="3" type="noConversion"/>
  </si>
  <si>
    <t>수의총액</t>
  </si>
  <si>
    <t>개</t>
  </si>
  <si>
    <t>건</t>
  </si>
  <si>
    <t>㈜삼성통운</t>
    <phoneticPr fontId="3" type="noConversion"/>
  </si>
  <si>
    <t>2018년 대표이사 전용차량 운영</t>
    <phoneticPr fontId="3" type="noConversion"/>
  </si>
  <si>
    <t>삼성통운</t>
    <phoneticPr fontId="3" type="noConversion"/>
  </si>
  <si>
    <t>2018.04.05.</t>
    <phoneticPr fontId="3" type="noConversion"/>
  </si>
  <si>
    <t>2018.10.31.</t>
    <phoneticPr fontId="3" type="noConversion"/>
  </si>
  <si>
    <t>2018년 업무용 차량운영</t>
    <phoneticPr fontId="3" type="noConversion"/>
  </si>
  <si>
    <t>2016.10.27.</t>
    <phoneticPr fontId="3" type="noConversion"/>
  </si>
  <si>
    <t>2017.11.01.</t>
    <phoneticPr fontId="3" type="noConversion"/>
  </si>
  <si>
    <t>2018.04.07.</t>
    <phoneticPr fontId="3" type="noConversion"/>
  </si>
  <si>
    <t>청소년 지역자원조사 자료집 제작</t>
  </si>
  <si>
    <t>B5</t>
  </si>
  <si>
    <t>강정훈</t>
  </si>
  <si>
    <t>031-729-9054</t>
  </si>
  <si>
    <t>대</t>
  </si>
  <si>
    <t>이주연</t>
  </si>
  <si>
    <t>031-729-9026</t>
  </si>
  <si>
    <t>건축</t>
    <phoneticPr fontId="3" type="noConversion"/>
  </si>
  <si>
    <t>2018.8.31.</t>
    <phoneticPr fontId="3" type="noConversion"/>
  </si>
  <si>
    <t>2018년 8월 웹필터 유지관리</t>
    <phoneticPr fontId="3" type="noConversion"/>
  </si>
  <si>
    <t>2018년 8월 홈페이지 유지관리</t>
    <phoneticPr fontId="3" type="noConversion"/>
  </si>
  <si>
    <t>2018년 8월 전자문서시스템(그룹웨어)
유지보수</t>
    <phoneticPr fontId="3" type="noConversion"/>
  </si>
  <si>
    <t>2018년 8월 복합기 임대</t>
    <phoneticPr fontId="3" type="noConversion"/>
  </si>
  <si>
    <t>2018년 8월 내부정보유출방지시스템
유지관리 비용</t>
    <phoneticPr fontId="3" type="noConversion"/>
  </si>
  <si>
    <t>2018년 8월 산업안전 관리대행</t>
    <phoneticPr fontId="3" type="noConversion"/>
  </si>
  <si>
    <t>2018년 8월 운영실적통합DB 유지관리 비용</t>
    <phoneticPr fontId="3" type="noConversion"/>
  </si>
  <si>
    <t>2018년 8월 보건관리자 위탁관리</t>
    <phoneticPr fontId="3" type="noConversion"/>
  </si>
  <si>
    <t>물품</t>
    <phoneticPr fontId="3" type="noConversion"/>
  </si>
  <si>
    <t>공사</t>
    <phoneticPr fontId="3" type="noConversion"/>
  </si>
  <si>
    <t>회계정보팀(박진희)</t>
    <phoneticPr fontId="3" type="noConversion"/>
  </si>
  <si>
    <t>2018.08.31.</t>
    <phoneticPr fontId="3" type="noConversion"/>
  </si>
  <si>
    <t>경영지원팀(한기성)</t>
    <phoneticPr fontId="3" type="noConversion"/>
  </si>
  <si>
    <t>업무용 컴퓨터 구매</t>
  </si>
  <si>
    <t>청바지프로젝트 우수기업 감사해요</t>
  </si>
  <si>
    <t>김천희</t>
  </si>
  <si>
    <t>031-729-9042</t>
  </si>
  <si>
    <t>청소년 덕후생활 임차</t>
  </si>
  <si>
    <t>임희옥</t>
  </si>
  <si>
    <t>031-729-9045</t>
  </si>
  <si>
    <t>제4회 성남시 청소년정책포럼 홍보물(현수막 등)</t>
  </si>
  <si>
    <t>매</t>
  </si>
  <si>
    <t>10개</t>
  </si>
  <si>
    <t>서진화</t>
  </si>
  <si>
    <t>031-729-9031</t>
  </si>
  <si>
    <t>제4회 성남시 청소년정책포럼 책자</t>
  </si>
  <si>
    <t>250부</t>
  </si>
  <si>
    <t>권</t>
  </si>
  <si>
    <t>제4회 성남시 청소년정책포럼 기념품</t>
  </si>
  <si>
    <t>300개</t>
  </si>
  <si>
    <t>10</t>
    <phoneticPr fontId="3" type="noConversion"/>
  </si>
  <si>
    <t>고객만족도 조사</t>
    <phoneticPr fontId="3" type="noConversion"/>
  </si>
  <si>
    <t>수의계약</t>
    <phoneticPr fontId="3" type="noConversion"/>
  </si>
  <si>
    <t>이재영</t>
    <phoneticPr fontId="3" type="noConversion"/>
  </si>
  <si>
    <t>031-729-9012</t>
    <phoneticPr fontId="3" type="noConversion"/>
  </si>
  <si>
    <t>사무국 환경개선공사</t>
    <phoneticPr fontId="3" type="noConversion"/>
  </si>
  <si>
    <t>수의</t>
    <phoneticPr fontId="3" type="noConversion"/>
  </si>
  <si>
    <t>회계정보팀</t>
    <phoneticPr fontId="3" type="noConversion"/>
  </si>
  <si>
    <t>송승지</t>
    <phoneticPr fontId="3" type="noConversion"/>
  </si>
  <si>
    <t>031-729-9023</t>
    <phoneticPr fontId="3" type="noConversion"/>
  </si>
  <si>
    <t>2018 성남시 청소년역사탐방단</t>
    <phoneticPr fontId="3" type="noConversion"/>
  </si>
  <si>
    <t>성남형</t>
    <phoneticPr fontId="3" type="noConversion"/>
  </si>
  <si>
    <t>김정민</t>
    <phoneticPr fontId="3" type="noConversion"/>
  </si>
  <si>
    <t>031-729-9306</t>
    <phoneticPr fontId="3" type="noConversion"/>
  </si>
  <si>
    <t>수정청소년수련관 노후설비교체 전기공사</t>
    <phoneticPr fontId="3" type="noConversion"/>
  </si>
  <si>
    <t>9.4.</t>
    <phoneticPr fontId="3" type="noConversion"/>
  </si>
  <si>
    <t>50개사</t>
    <phoneticPr fontId="3" type="noConversion"/>
  </si>
  <si>
    <t>미준티엠 주식회사</t>
    <phoneticPr fontId="3" type="noConversion"/>
  </si>
  <si>
    <t>수정청소년수련관 흡수식냉온수기 구입 설치</t>
    <phoneticPr fontId="3" type="noConversion"/>
  </si>
  <si>
    <t>2018.08.09.</t>
    <phoneticPr fontId="3" type="noConversion"/>
  </si>
  <si>
    <t>2018.08.09.~10.08.</t>
    <phoneticPr fontId="3" type="noConversion"/>
  </si>
  <si>
    <t>2018.10.04.</t>
    <phoneticPr fontId="3" type="noConversion"/>
  </si>
  <si>
    <t>2단계경쟁(조달)</t>
    <phoneticPr fontId="3" type="noConversion"/>
  </si>
  <si>
    <t>서울지방조달청</t>
  </si>
  <si>
    <t>서울지방조달청</t>
    <phoneticPr fontId="3" type="noConversion"/>
  </si>
  <si>
    <t>지방계약법 시행령 제18조</t>
    <phoneticPr fontId="3" type="noConversion"/>
  </si>
  <si>
    <t>서울특별시 강남구 봉은사로129-1</t>
    <phoneticPr fontId="3" type="noConversion"/>
  </si>
  <si>
    <t>2018년 윈도우 서버 백신 구입</t>
    <phoneticPr fontId="3" type="noConversion"/>
  </si>
  <si>
    <t>수정청소년수련관(이찬형)</t>
    <phoneticPr fontId="3" type="noConversion"/>
  </si>
  <si>
    <t>회계정보팀(서인욱)</t>
    <phoneticPr fontId="3" type="noConversion"/>
  </si>
  <si>
    <t>2018.08.29.</t>
    <phoneticPr fontId="3" type="noConversion"/>
  </si>
  <si>
    <t>2018.08.29.~09.28.</t>
    <phoneticPr fontId="3" type="noConversion"/>
  </si>
  <si>
    <t>제3자단가(조달)</t>
    <phoneticPr fontId="3" type="noConversion"/>
  </si>
  <si>
    <t>물품</t>
    <phoneticPr fontId="3" type="noConversion"/>
  </si>
  <si>
    <t>2018.09.28.</t>
    <phoneticPr fontId="3" type="noConversion"/>
  </si>
  <si>
    <t>지방계약법 시행령 제80조</t>
    <phoneticPr fontId="3" type="noConversion"/>
  </si>
  <si>
    <t>수정청소년수련관 노후설비교체 전기공사</t>
    <phoneticPr fontId="3" type="noConversion"/>
  </si>
  <si>
    <t>2018.09.04.</t>
    <phoneticPr fontId="3" type="noConversion"/>
  </si>
  <si>
    <t>2018.09.21.~2018.10.02.</t>
    <phoneticPr fontId="3" type="noConversion"/>
  </si>
  <si>
    <t>2018.10.01.</t>
    <phoneticPr fontId="3" type="noConversion"/>
  </si>
  <si>
    <t>입찰</t>
    <phoneticPr fontId="3" type="noConversion"/>
  </si>
  <si>
    <t>지방계약법 시행령 제16조</t>
    <phoneticPr fontId="3" type="noConversion"/>
  </si>
  <si>
    <t>덕산전기㈜</t>
    <phoneticPr fontId="3" type="noConversion"/>
  </si>
  <si>
    <t>경기도 성남시 수정구 공원로421번길 9</t>
    <phoneticPr fontId="3" type="noConversion"/>
  </si>
  <si>
    <t>핸드드라이어 구입</t>
    <phoneticPr fontId="3" type="noConversion"/>
  </si>
  <si>
    <t>2018.09.05.</t>
    <phoneticPr fontId="3" type="noConversion"/>
  </si>
  <si>
    <t>물품</t>
    <phoneticPr fontId="3" type="noConversion"/>
  </si>
  <si>
    <t>혜인씨티㈜</t>
    <phoneticPr fontId="3" type="noConversion"/>
  </si>
  <si>
    <t>광주광역시 광산구 하남산다9번로 186-30</t>
    <phoneticPr fontId="3" type="noConversion"/>
  </si>
  <si>
    <t>2018.09.05.~2018.09.10.</t>
    <phoneticPr fontId="3" type="noConversion"/>
  </si>
  <si>
    <t>2018.09.10.</t>
    <phoneticPr fontId="3" type="noConversion"/>
  </si>
  <si>
    <t>회계정보팀(송승지)</t>
    <phoneticPr fontId="3" type="noConversion"/>
  </si>
  <si>
    <t>2017년도 결산승인 결산보고서 및 설명자료 제작</t>
  </si>
  <si>
    <t>2017년도 결산승인 결산보고서 및 설명자료 제작</t>
    <phoneticPr fontId="3" type="noConversion"/>
  </si>
  <si>
    <t>직지심경</t>
  </si>
  <si>
    <t>직지심경</t>
    <phoneticPr fontId="3" type="noConversion"/>
  </si>
  <si>
    <t>경기도 성남시 중원구 둔촌대로 388</t>
    <phoneticPr fontId="3" type="noConversion"/>
  </si>
  <si>
    <t>2018.09.07.</t>
    <phoneticPr fontId="3" type="noConversion"/>
  </si>
  <si>
    <t>2018.09.07.~2018.09.11.</t>
    <phoneticPr fontId="3" type="noConversion"/>
  </si>
  <si>
    <t>2018.09.11.</t>
    <phoneticPr fontId="3" type="noConversion"/>
  </si>
  <si>
    <t>회계정보팀(박진희)</t>
    <phoneticPr fontId="3" type="noConversion"/>
  </si>
  <si>
    <t>수정청소년수련관 흡수식냉온수기 교체공사</t>
    <phoneticPr fontId="3" type="noConversion"/>
  </si>
  <si>
    <t>2018.09.10.</t>
    <phoneticPr fontId="3" type="noConversion"/>
  </si>
  <si>
    <t>㈜현대공조</t>
    <phoneticPr fontId="3" type="noConversion"/>
  </si>
  <si>
    <t>경기도 평택시 송탄로 222, 2층</t>
    <phoneticPr fontId="3" type="noConversion"/>
  </si>
  <si>
    <t>2018.09.18.~2018.10.05.</t>
    <phoneticPr fontId="3" type="noConversion"/>
  </si>
  <si>
    <t>2018.10.05.</t>
    <phoneticPr fontId="3" type="noConversion"/>
  </si>
  <si>
    <t>청소년노동인권박람회 알바의정석 포스 대여</t>
  </si>
  <si>
    <t>청소년노동인권박람회 알바의정석 포스 대여</t>
    <phoneticPr fontId="3" type="noConversion"/>
  </si>
  <si>
    <t>물품</t>
    <phoneticPr fontId="3" type="noConversion"/>
  </si>
  <si>
    <t>2018.09.12.</t>
    <phoneticPr fontId="3" type="noConversion"/>
  </si>
  <si>
    <t>㈜하우리씨엔에스</t>
    <phoneticPr fontId="3" type="noConversion"/>
  </si>
  <si>
    <t>서울특별시 강서구 양천로57길 26, 6층 603호</t>
    <phoneticPr fontId="3" type="noConversion"/>
  </si>
  <si>
    <t>2018.09.14.~2018.09.14.</t>
    <phoneticPr fontId="3" type="noConversion"/>
  </si>
  <si>
    <t>2018.09.14.</t>
    <phoneticPr fontId="3" type="noConversion"/>
  </si>
  <si>
    <t>정책지원팀(신지은)</t>
    <phoneticPr fontId="3" type="noConversion"/>
  </si>
  <si>
    <t>9월 청소년 덕후생활 차량 임차</t>
    <phoneticPr fontId="3" type="noConversion"/>
  </si>
  <si>
    <t>2018.09.13.</t>
    <phoneticPr fontId="3" type="noConversion"/>
  </si>
  <si>
    <t>㈜서울구경</t>
    <phoneticPr fontId="3" type="noConversion"/>
  </si>
  <si>
    <t>경기도 성남시 분당구 장미로 78</t>
    <phoneticPr fontId="3" type="noConversion"/>
  </si>
  <si>
    <t>2018.09.15.~2018.09.15.</t>
    <phoneticPr fontId="3" type="noConversion"/>
  </si>
  <si>
    <t>2018.09.15.</t>
    <phoneticPr fontId="3" type="noConversion"/>
  </si>
  <si>
    <t>정책지원팀(임희옥)</t>
    <phoneticPr fontId="3" type="noConversion"/>
  </si>
  <si>
    <t>수정청소년수련관 내진보강공사</t>
    <phoneticPr fontId="3" type="noConversion"/>
  </si>
  <si>
    <t>2018.09.13.</t>
    <phoneticPr fontId="3" type="noConversion"/>
  </si>
  <si>
    <t>미준티엠 주식회사</t>
    <phoneticPr fontId="3" type="noConversion"/>
  </si>
  <si>
    <t>경기도 성남시 분당구 정자일로 25</t>
    <phoneticPr fontId="3" type="noConversion"/>
  </si>
  <si>
    <t>2018.09.21.~2018.10.11.</t>
    <phoneticPr fontId="3" type="noConversion"/>
  </si>
  <si>
    <t>수정청소년수련관(이찬형)</t>
    <phoneticPr fontId="3" type="noConversion"/>
  </si>
  <si>
    <t>청소년노동인권박람회 알바의정석 이동형편의점 임차</t>
    <phoneticPr fontId="3" type="noConversion"/>
  </si>
  <si>
    <t>㈜비지에프로지스</t>
    <phoneticPr fontId="3" type="noConversion"/>
  </si>
  <si>
    <t>경기도 용인시 기흥구 이현로30번길 131-1</t>
    <phoneticPr fontId="3" type="noConversion"/>
  </si>
  <si>
    <t>2018.09.14.~2018.09.14.</t>
    <phoneticPr fontId="3" type="noConversion"/>
  </si>
  <si>
    <t>업무용 노트북 컴퓨터 구입</t>
    <phoneticPr fontId="3" type="noConversion"/>
  </si>
  <si>
    <t>2018.09.17.</t>
    <phoneticPr fontId="3" type="noConversion"/>
  </si>
  <si>
    <t>2018.09.17.~2018.10.02.</t>
    <phoneticPr fontId="3" type="noConversion"/>
  </si>
  <si>
    <t>2018.10.02.</t>
    <phoneticPr fontId="3" type="noConversion"/>
  </si>
  <si>
    <t>정책지원팀(신지은)</t>
    <phoneticPr fontId="3" type="noConversion"/>
  </si>
  <si>
    <t>청소년 활동 홍보물 제작</t>
    <phoneticPr fontId="3" type="noConversion"/>
  </si>
  <si>
    <t>2018.09.18.</t>
    <phoneticPr fontId="3" type="noConversion"/>
  </si>
  <si>
    <t>주신플랜</t>
    <phoneticPr fontId="3" type="noConversion"/>
  </si>
  <si>
    <t>경기도 성남시 분당구 서현로 170, Z동 221호</t>
    <phoneticPr fontId="3" type="noConversion"/>
  </si>
  <si>
    <t>활동진흥팀(이학현)</t>
    <phoneticPr fontId="3" type="noConversion"/>
  </si>
  <si>
    <t>2018.09.18.~2018.10.02.</t>
    <phoneticPr fontId="3" type="noConversion"/>
  </si>
  <si>
    <t>2018.10.02.</t>
    <phoneticPr fontId="3" type="noConversion"/>
  </si>
  <si>
    <t>복사용지 구입</t>
    <phoneticPr fontId="3" type="noConversion"/>
  </si>
  <si>
    <t>2018.09.18.</t>
    <phoneticPr fontId="3" type="noConversion"/>
  </si>
  <si>
    <t>2018.10.02.</t>
    <phoneticPr fontId="3" type="noConversion"/>
  </si>
  <si>
    <t>경영지원팀(강보람)</t>
    <phoneticPr fontId="3" type="noConversion"/>
  </si>
  <si>
    <t>2018년도 행정사무감사 자료 제작</t>
    <phoneticPr fontId="3" type="noConversion"/>
  </si>
  <si>
    <t>2018.09.21.</t>
    <phoneticPr fontId="3" type="noConversion"/>
  </si>
  <si>
    <t>신화인쇄</t>
    <phoneticPr fontId="3" type="noConversion"/>
  </si>
  <si>
    <t>경기도 성남시 중원구 성남대로1151번길 21-1</t>
    <phoneticPr fontId="3" type="noConversion"/>
  </si>
  <si>
    <t>2018.09.21.~2018.09.27.</t>
    <phoneticPr fontId="3" type="noConversion"/>
  </si>
  <si>
    <t>회계정보팀(허정호)</t>
    <phoneticPr fontId="3" type="noConversion"/>
  </si>
  <si>
    <t>핸드드라이어 구입</t>
    <phoneticPr fontId="3" type="noConversion"/>
  </si>
  <si>
    <t>2018.09.05.</t>
    <phoneticPr fontId="3" type="noConversion"/>
  </si>
  <si>
    <t>박순</t>
    <phoneticPr fontId="3" type="noConversion"/>
  </si>
  <si>
    <t>광주광역시 광산구 하남산단9번로 188-80</t>
    <phoneticPr fontId="3" type="noConversion"/>
  </si>
  <si>
    <t>2018.09.05.~
09.10.</t>
    <phoneticPr fontId="3" type="noConversion"/>
  </si>
  <si>
    <t>2017년도 결산승인 결산보고서 및 설명자료 제작</t>
    <phoneticPr fontId="3" type="noConversion"/>
  </si>
  <si>
    <t>2018.09.07.</t>
    <phoneticPr fontId="3" type="noConversion"/>
  </si>
  <si>
    <t>직지심경</t>
    <phoneticPr fontId="3" type="noConversion"/>
  </si>
  <si>
    <t>권태섭</t>
    <phoneticPr fontId="3" type="noConversion"/>
  </si>
  <si>
    <t>경기도 성남시 중원구 둔촌대로 388</t>
    <phoneticPr fontId="3" type="noConversion"/>
  </si>
  <si>
    <t>2018.09.07.~
09.11.</t>
    <phoneticPr fontId="3" type="noConversion"/>
  </si>
  <si>
    <t>청소년노동인권박람회 알바의정석 포스 대여</t>
    <phoneticPr fontId="3" type="noConversion"/>
  </si>
  <si>
    <t>2018.09.12.</t>
    <phoneticPr fontId="3" type="noConversion"/>
  </si>
  <si>
    <t>㈜하우리씨엔에스</t>
    <phoneticPr fontId="3" type="noConversion"/>
  </si>
  <si>
    <t>김덕규</t>
    <phoneticPr fontId="3" type="noConversion"/>
  </si>
  <si>
    <t>2018.09.14.~
09.14.</t>
    <phoneticPr fontId="3" type="noConversion"/>
  </si>
  <si>
    <t>청소년노동인권박람회 홍보물 제작</t>
  </si>
  <si>
    <t>청소년노동인권박람회 홍보물 제작</t>
    <phoneticPr fontId="3" type="noConversion"/>
  </si>
  <si>
    <t>네모디자인</t>
  </si>
  <si>
    <t>네모디자인</t>
    <phoneticPr fontId="3" type="noConversion"/>
  </si>
  <si>
    <t>남현진</t>
    <phoneticPr fontId="3" type="noConversion"/>
  </si>
  <si>
    <t>경기도 성남시 분당구 매화로56번길 12, 1층</t>
    <phoneticPr fontId="3" type="noConversion"/>
  </si>
  <si>
    <t>2018.09.12.~
09.14.</t>
    <phoneticPr fontId="3" type="noConversion"/>
  </si>
  <si>
    <t>9월 청소년 덕후생활 차량 임차</t>
    <phoneticPr fontId="3" type="noConversion"/>
  </si>
  <si>
    <t>2018.09.15.~
09.15.</t>
    <phoneticPr fontId="3" type="noConversion"/>
  </si>
  <si>
    <t>정길중</t>
    <phoneticPr fontId="3" type="noConversion"/>
  </si>
  <si>
    <t>경기도 성남시 분당구 장미로 78, 1035호</t>
    <phoneticPr fontId="3" type="noConversion"/>
  </si>
  <si>
    <t>㈜비지에프로지스</t>
    <phoneticPr fontId="3" type="noConversion"/>
  </si>
  <si>
    <t>배본직</t>
    <phoneticPr fontId="3" type="noConversion"/>
  </si>
  <si>
    <t>경기도 용인시 기흥구 이현로30번길 131-1</t>
    <phoneticPr fontId="3" type="noConversion"/>
  </si>
  <si>
    <t>주신플랜</t>
    <phoneticPr fontId="3" type="noConversion"/>
  </si>
  <si>
    <t>정희영</t>
    <phoneticPr fontId="3" type="noConversion"/>
  </si>
  <si>
    <t>2018.09.18.~
10.02.</t>
    <phoneticPr fontId="3" type="noConversion"/>
  </si>
  <si>
    <t>2018년도 행정사무감사 자료 제작</t>
    <phoneticPr fontId="3" type="noConversion"/>
  </si>
  <si>
    <t>2018.09.21.</t>
    <phoneticPr fontId="3" type="noConversion"/>
  </si>
  <si>
    <t>신화인쇄</t>
    <phoneticPr fontId="3" type="noConversion"/>
  </si>
  <si>
    <t>윤완복</t>
    <phoneticPr fontId="3" type="noConversion"/>
  </si>
  <si>
    <t>경기도 성남시 중원구 성남대로1151번길 21-1 지하1층</t>
    <phoneticPr fontId="3" type="noConversion"/>
  </si>
  <si>
    <t>2018.09.21.~
09.27.</t>
    <phoneticPr fontId="3" type="noConversion"/>
  </si>
  <si>
    <t>2018년 8월분 정수기 렌탈료</t>
    <phoneticPr fontId="3" type="noConversion"/>
  </si>
  <si>
    <t>2018년 8월 복합기 임대비용</t>
    <phoneticPr fontId="3" type="noConversion"/>
  </si>
  <si>
    <t>2018. 8월 DLP(내부정보유출관리시스템) 유지관리비용</t>
    <phoneticPr fontId="3" type="noConversion"/>
  </si>
  <si>
    <t>2018. 8월 전자문서시스템(그룹웨어) 유지관리비용</t>
    <phoneticPr fontId="3" type="noConversion"/>
  </si>
  <si>
    <t>2018. 8월 통합실적운영 DB 유지관리비용</t>
    <phoneticPr fontId="3" type="noConversion"/>
  </si>
  <si>
    <t>2018. 8월 웹필터 유지관리비용</t>
    <phoneticPr fontId="3" type="noConversion"/>
  </si>
  <si>
    <t>2018. 8월 산업안전관리자 대행 수수료</t>
    <phoneticPr fontId="3" type="noConversion"/>
  </si>
  <si>
    <t>2018. 8월 보건관리 대행비 수수료</t>
    <phoneticPr fontId="3" type="noConversion"/>
  </si>
  <si>
    <t>2018. 8월 홈페이지 유지관리비용</t>
    <phoneticPr fontId="3" type="noConversion"/>
  </si>
  <si>
    <t>2018년 8월 법무 자문료</t>
    <phoneticPr fontId="3" type="noConversion"/>
  </si>
  <si>
    <t>2018년 8월 노무 자문료</t>
    <phoneticPr fontId="3" type="noConversion"/>
  </si>
  <si>
    <t>8월 블로그 운영비</t>
    <phoneticPr fontId="3" type="noConversion"/>
  </si>
  <si>
    <t>2018. 8월분 전용차량 임차비(대)</t>
    <phoneticPr fontId="3" type="noConversion"/>
  </si>
  <si>
    <t>2018. 8월분 전용차량 임차비(업)</t>
    <phoneticPr fontId="3" type="noConversion"/>
  </si>
  <si>
    <t>2018년 8월 서버 유지관리 및 서버 호스팅 서비스 비용</t>
    <phoneticPr fontId="3" type="noConversion"/>
  </si>
  <si>
    <t>사무국</t>
    <phoneticPr fontId="3" type="noConversion"/>
  </si>
  <si>
    <t>제3회 성남시청소년정책제안 포럼 홍보물 제작</t>
  </si>
  <si>
    <t>제3회 성남시청소년정책제안 포럼 운영물품 구입</t>
  </si>
  <si>
    <t>창립10주년 기념 백서 제작</t>
  </si>
  <si>
    <t>창립10주년 기념행사 특수효과 장비임차</t>
  </si>
  <si>
    <t>창립 10주년 기념행사 기념품구입(키보드)</t>
  </si>
  <si>
    <t>핸드드라이기 구입</t>
  </si>
  <si>
    <t>9월 청소년덕후생활 차량 임차</t>
  </si>
  <si>
    <t>업무용노트북 구입</t>
  </si>
  <si>
    <t>청소년노동인권박람회 부스 임차</t>
  </si>
  <si>
    <t>청소년노동인권박람회 알바의 정석 이동형편의점 임차</t>
  </si>
  <si>
    <t>제이커뮤니케이션</t>
  </si>
  <si>
    <t>완다몰</t>
  </si>
  <si>
    <t>일팔공</t>
  </si>
  <si>
    <t>이벤트플러스</t>
  </si>
  <si>
    <t>두리기획</t>
  </si>
  <si>
    <t>혜인시티(주)</t>
  </si>
  <si>
    <t>(주)서울구경</t>
  </si>
  <si>
    <t>(주)하우리씨엔에스</t>
  </si>
  <si>
    <t>마케딩스토리</t>
  </si>
  <si>
    <t>(주)비지에프로지스</t>
  </si>
  <si>
    <t>제3회 성남시청소년정책제안포럼 운영물품 구입</t>
    <phoneticPr fontId="3" type="noConversion"/>
  </si>
  <si>
    <t>2018.08.29.</t>
    <phoneticPr fontId="3" type="noConversion"/>
  </si>
  <si>
    <t>2018.08.29.~
08.31.</t>
    <phoneticPr fontId="3" type="noConversion"/>
  </si>
  <si>
    <t>임채영</t>
    <phoneticPr fontId="3" type="noConversion"/>
  </si>
  <si>
    <t>완다몰</t>
    <phoneticPr fontId="3" type="noConversion"/>
  </si>
  <si>
    <t>경기도 성남시 수정구 논골로36번길 15</t>
    <phoneticPr fontId="3" type="noConversion"/>
  </si>
  <si>
    <t>제3회 성남시청소년정책제안포럼 홍보물 제작</t>
    <phoneticPr fontId="3" type="noConversion"/>
  </si>
  <si>
    <t>2018.08.29.</t>
    <phoneticPr fontId="3" type="noConversion"/>
  </si>
  <si>
    <t>2018.08.29.~
08.31.</t>
    <phoneticPr fontId="3" type="noConversion"/>
  </si>
  <si>
    <t>제이커뮤니케이션</t>
    <phoneticPr fontId="3" type="noConversion"/>
  </si>
  <si>
    <t>홍준표</t>
    <phoneticPr fontId="3" type="noConversion"/>
  </si>
  <si>
    <t>경기도 성남시 분당구 판교로 697, A동 7층 708호</t>
    <phoneticPr fontId="3" type="noConversion"/>
  </si>
  <si>
    <t>2018.08.29.</t>
    <phoneticPr fontId="3" type="noConversion"/>
  </si>
  <si>
    <t>2018.08.31.</t>
    <phoneticPr fontId="3" type="noConversion"/>
  </si>
  <si>
    <t>2018.08.27.</t>
    <phoneticPr fontId="3" type="noConversion"/>
  </si>
  <si>
    <t>2018.08.28.</t>
    <phoneticPr fontId="3" type="noConversion"/>
  </si>
  <si>
    <t>2018.09.07.</t>
    <phoneticPr fontId="3" type="noConversion"/>
  </si>
  <si>
    <t>2018.09.11.</t>
    <phoneticPr fontId="3" type="noConversion"/>
  </si>
  <si>
    <t>2018.09.05.</t>
    <phoneticPr fontId="3" type="noConversion"/>
  </si>
  <si>
    <t>2018.09.10.</t>
    <phoneticPr fontId="3" type="noConversion"/>
  </si>
  <si>
    <t>2018.09.13.</t>
    <phoneticPr fontId="3" type="noConversion"/>
  </si>
  <si>
    <t>2018.09.15.</t>
    <phoneticPr fontId="3" type="noConversion"/>
  </si>
  <si>
    <t>2018.09.12.</t>
    <phoneticPr fontId="3" type="noConversion"/>
  </si>
  <si>
    <t>2018.09.14.</t>
    <phoneticPr fontId="3" type="noConversion"/>
  </si>
  <si>
    <t>2018.09.17.</t>
    <phoneticPr fontId="3" type="noConversion"/>
  </si>
  <si>
    <t>2018.10.02.</t>
    <phoneticPr fontId="3" type="noConversion"/>
  </si>
  <si>
    <t>청소년노동인권박람회 부스 임차</t>
    <phoneticPr fontId="3" type="noConversion"/>
  </si>
  <si>
    <t>2018.09.14.~
09.14.</t>
    <phoneticPr fontId="3" type="noConversion"/>
  </si>
  <si>
    <t>마케팅스토리</t>
    <phoneticPr fontId="3" type="noConversion"/>
  </si>
  <si>
    <t>강석훈</t>
    <phoneticPr fontId="3" type="noConversion"/>
  </si>
  <si>
    <t>경기도 성남시 분당구 벌말로49번길 14</t>
    <phoneticPr fontId="3" type="noConversion"/>
  </si>
  <si>
    <t>2018.09.13.</t>
    <phoneticPr fontId="3" type="noConversion"/>
  </si>
  <si>
    <t>서버 네트워크 카드 구입</t>
    <phoneticPr fontId="3" type="noConversion"/>
  </si>
  <si>
    <t>License</t>
    <phoneticPr fontId="3" type="noConversion"/>
  </si>
  <si>
    <t>개</t>
    <phoneticPr fontId="3" type="noConversion"/>
  </si>
  <si>
    <t>서인욱</t>
    <phoneticPr fontId="3" type="noConversion"/>
  </si>
  <si>
    <t>서인욱</t>
    <phoneticPr fontId="3" type="noConversion"/>
  </si>
  <si>
    <t>031-729-9024</t>
    <phoneticPr fontId="3" type="noConversion"/>
  </si>
  <si>
    <t>031-729-9024</t>
    <phoneticPr fontId="3" type="noConversion"/>
  </si>
  <si>
    <t>정보시스템 데이터베이스 기술지원 및 점검</t>
    <phoneticPr fontId="3" type="noConversion"/>
  </si>
  <si>
    <t>수의총액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</si>
</sst>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36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7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18" xfId="0" applyNumberFormat="1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1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178" fontId="28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38" fontId="2" fillId="0" borderId="2" xfId="4" applyNumberFormat="1" applyFont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 applyProtection="1">
      <alignment horizontal="center" vertical="center" shrinkToFit="1"/>
    </xf>
    <xf numFmtId="0" fontId="30" fillId="4" borderId="2" xfId="0" quotePrefix="1" applyNumberFormat="1" applyFont="1" applyFill="1" applyBorder="1" applyAlignment="1" applyProtection="1">
      <alignment horizontal="center" shrinkToFi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quotePrefix="1" applyNumberFormat="1" applyFont="1" applyFill="1" applyBorder="1" applyAlignment="1" applyProtection="1">
      <alignment horizontal="center" vertical="center"/>
    </xf>
    <xf numFmtId="41" fontId="2" fillId="0" borderId="2" xfId="1" quotePrefix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78" fontId="29" fillId="4" borderId="2" xfId="0" quotePrefix="1" applyNumberFormat="1" applyFont="1" applyFill="1" applyBorder="1" applyAlignment="1">
      <alignment horizontal="center" vertical="center" shrinkToFit="1"/>
    </xf>
    <xf numFmtId="180" fontId="30" fillId="4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1" fontId="33" fillId="0" borderId="2" xfId="178" applyFont="1" applyBorder="1" applyAlignment="1">
      <alignment horizontal="center" vertical="center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3" fillId="0" borderId="2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358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 shrinkToFit="1"/>
    </xf>
    <xf numFmtId="0" fontId="34" fillId="0" borderId="2" xfId="0" quotePrefix="1" applyFont="1" applyBorder="1" applyAlignment="1">
      <alignment horizontal="center" vertical="center"/>
    </xf>
    <xf numFmtId="38" fontId="34" fillId="0" borderId="2" xfId="342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342" applyNumberFormat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2" xfId="0" applyFont="1" applyBorder="1" applyAlignment="1">
      <alignment vertical="center" shrinkToFit="1"/>
    </xf>
    <xf numFmtId="0" fontId="26" fillId="0" borderId="2" xfId="0" applyFont="1" applyFill="1" applyBorder="1" applyAlignment="1">
      <alignment horizontal="center" vertical="center" shrinkToFit="1"/>
    </xf>
    <xf numFmtId="49" fontId="26" fillId="0" borderId="2" xfId="0" applyNumberFormat="1" applyFont="1" applyFill="1" applyBorder="1" applyAlignment="1">
      <alignment horizontal="center" vertical="center" shrinkToFit="1"/>
    </xf>
    <xf numFmtId="3" fontId="33" fillId="0" borderId="2" xfId="0" applyNumberFormat="1" applyFont="1" applyBorder="1" applyAlignment="1">
      <alignment horizontal="center" vertical="center" shrinkToFit="1"/>
    </xf>
    <xf numFmtId="41" fontId="33" fillId="0" borderId="2" xfId="348" applyFont="1" applyBorder="1" applyAlignment="1">
      <alignment horizontal="right" vertical="center" shrinkToFit="1"/>
    </xf>
    <xf numFmtId="178" fontId="26" fillId="0" borderId="2" xfId="0" applyNumberFormat="1" applyFont="1" applyFill="1" applyBorder="1" applyAlignment="1">
      <alignment horizontal="right" vertical="center" shrinkToFit="1"/>
    </xf>
    <xf numFmtId="3" fontId="33" fillId="0" borderId="2" xfId="0" applyNumberFormat="1" applyFont="1" applyBorder="1" applyAlignment="1">
      <alignment horizontal="right" vertical="center" shrinkToFit="1"/>
    </xf>
    <xf numFmtId="0" fontId="33" fillId="0" borderId="2" xfId="0" applyFont="1" applyBorder="1" applyAlignment="1">
      <alignment horizontal="center" vertical="center"/>
    </xf>
    <xf numFmtId="0" fontId="30" fillId="0" borderId="2" xfId="0" applyNumberFormat="1" applyFont="1" applyFill="1" applyBorder="1" applyAlignment="1" applyProtection="1">
      <alignment horizontal="left" shrinkToFit="1"/>
    </xf>
    <xf numFmtId="0" fontId="30" fillId="0" borderId="2" xfId="0" applyNumberFormat="1" applyFont="1" applyFill="1" applyBorder="1" applyAlignment="1" applyProtection="1">
      <alignment horizontal="center" shrinkToFit="1"/>
    </xf>
    <xf numFmtId="0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right" vertical="center" shrinkToFit="1"/>
    </xf>
    <xf numFmtId="41" fontId="30" fillId="4" borderId="2" xfId="1" quotePrefix="1" applyFont="1" applyFill="1" applyBorder="1" applyAlignment="1" applyProtection="1">
      <alignment horizontal="right" vertical="center" shrinkToFit="1"/>
    </xf>
    <xf numFmtId="178" fontId="29" fillId="4" borderId="2" xfId="0" applyNumberFormat="1" applyFont="1" applyFill="1" applyBorder="1" applyAlignment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41" fontId="29" fillId="4" borderId="2" xfId="1" applyFont="1" applyFill="1" applyBorder="1" applyAlignment="1">
      <alignment horizontal="right" vertical="center" shrinkToFit="1"/>
    </xf>
    <xf numFmtId="0" fontId="30" fillId="4" borderId="2" xfId="0" applyNumberFormat="1" applyFont="1" applyFill="1" applyBorder="1" applyAlignment="1" applyProtection="1">
      <alignment horizontal="right" vertical="center" shrinkToFit="1"/>
    </xf>
    <xf numFmtId="41" fontId="31" fillId="4" borderId="2" xfId="1" applyFont="1" applyFill="1" applyBorder="1" applyAlignment="1" applyProtection="1">
      <alignment horizontal="right" vertical="center" shrinkToFit="1"/>
    </xf>
    <xf numFmtId="0" fontId="31" fillId="0" borderId="2" xfId="0" applyFont="1" applyBorder="1" applyAlignment="1" applyProtection="1">
      <alignment horizontal="left" vertical="center" shrinkToFit="1"/>
    </xf>
    <xf numFmtId="177" fontId="31" fillId="0" borderId="2" xfId="0" applyNumberFormat="1" applyFont="1" applyBorder="1" applyAlignment="1" applyProtection="1">
      <alignment horizontal="right" vertical="center" shrinkToFit="1"/>
    </xf>
    <xf numFmtId="41" fontId="30" fillId="4" borderId="2" xfId="1" applyFont="1" applyFill="1" applyBorder="1" applyAlignment="1" applyProtection="1">
      <alignment horizontal="center" vertical="center" shrinkToFit="1"/>
    </xf>
    <xf numFmtId="41" fontId="30" fillId="4" borderId="2" xfId="1" quotePrefix="1" applyFont="1" applyFill="1" applyBorder="1" applyAlignment="1" applyProtection="1">
      <alignment shrinkToFit="1"/>
    </xf>
    <xf numFmtId="0" fontId="30" fillId="4" borderId="2" xfId="0" applyNumberFormat="1" applyFont="1" applyFill="1" applyBorder="1" applyAlignment="1" applyProtection="1">
      <alignment shrinkToFit="1"/>
    </xf>
    <xf numFmtId="41" fontId="30" fillId="4" borderId="2" xfId="1" applyFont="1" applyFill="1" applyBorder="1" applyAlignment="1" applyProtection="1">
      <alignment shrinkToFit="1"/>
    </xf>
    <xf numFmtId="0" fontId="30" fillId="0" borderId="2" xfId="0" applyNumberFormat="1" applyFont="1" applyFill="1" applyBorder="1" applyAlignment="1" applyProtection="1">
      <alignment shrinkToFit="1"/>
    </xf>
    <xf numFmtId="41" fontId="30" fillId="0" borderId="2" xfId="1" applyFont="1" applyFill="1" applyBorder="1" applyAlignment="1" applyProtection="1">
      <alignment shrinkToFit="1"/>
    </xf>
    <xf numFmtId="41" fontId="30" fillId="0" borderId="2" xfId="1" applyFont="1" applyFill="1" applyBorder="1" applyAlignment="1" applyProtection="1">
      <alignment horizontal="center" vertical="center" shrinkToFit="1"/>
    </xf>
    <xf numFmtId="3" fontId="2" fillId="0" borderId="2" xfId="0" quotePrefix="1" applyNumberFormat="1" applyFont="1" applyBorder="1" applyAlignment="1">
      <alignment horizontal="right" vertical="center" shrinkToFit="1"/>
    </xf>
    <xf numFmtId="38" fontId="2" fillId="0" borderId="2" xfId="2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left" vertical="center" shrinkToFit="1"/>
    </xf>
    <xf numFmtId="179" fontId="36" fillId="0" borderId="2" xfId="0" applyNumberFormat="1" applyFont="1" applyFill="1" applyBorder="1" applyAlignment="1">
      <alignment horizontal="right" vertical="center" shrinkToFit="1"/>
    </xf>
    <xf numFmtId="180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right" vertical="center" shrinkToFit="1"/>
    </xf>
    <xf numFmtId="178" fontId="36" fillId="0" borderId="2" xfId="0" applyNumberFormat="1" applyFont="1" applyBorder="1" applyAlignment="1">
      <alignment horizontal="left" vertical="center" shrinkToFit="1"/>
    </xf>
    <xf numFmtId="179" fontId="36" fillId="0" borderId="2" xfId="0" applyNumberFormat="1" applyFont="1" applyBorder="1" applyAlignment="1">
      <alignment horizontal="right" vertical="center" shrinkToFit="1"/>
    </xf>
    <xf numFmtId="180" fontId="36" fillId="0" borderId="2" xfId="0" applyNumberFormat="1" applyFont="1" applyBorder="1" applyAlignment="1">
      <alignment horizontal="center" vertical="center" shrinkToFit="1"/>
    </xf>
    <xf numFmtId="38" fontId="36" fillId="0" borderId="2" xfId="2" applyNumberFormat="1" applyFont="1" applyBorder="1" applyAlignment="1">
      <alignment horizontal="center" vertical="center" shrinkToFit="1"/>
    </xf>
    <xf numFmtId="0" fontId="36" fillId="0" borderId="2" xfId="0" quotePrefix="1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0" fontId="36" fillId="0" borderId="2" xfId="0" quotePrefix="1" applyFont="1" applyBorder="1" applyAlignment="1">
      <alignment horizontal="right" vertical="center" shrinkToFit="1"/>
    </xf>
    <xf numFmtId="0" fontId="36" fillId="4" borderId="2" xfId="0" applyFont="1" applyFill="1" applyBorder="1" applyAlignment="1" applyProtection="1">
      <alignment horizontal="center" vertical="center" shrinkToFit="1"/>
    </xf>
    <xf numFmtId="3" fontId="36" fillId="0" borderId="2" xfId="0" quotePrefix="1" applyNumberFormat="1" applyFont="1" applyBorder="1" applyAlignment="1">
      <alignment horizontal="right" vertical="center" shrinkToFit="1"/>
    </xf>
    <xf numFmtId="178" fontId="37" fillId="0" borderId="2" xfId="0" applyNumberFormat="1" applyFont="1" applyFill="1" applyBorder="1" applyAlignment="1">
      <alignment horizontal="left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shrinkToFit="1"/>
    </xf>
    <xf numFmtId="0" fontId="38" fillId="0" borderId="2" xfId="0" applyFont="1" applyBorder="1" applyAlignment="1" applyProtection="1">
      <alignment horizontal="left" vertical="center" shrinkToFit="1"/>
    </xf>
    <xf numFmtId="177" fontId="38" fillId="0" borderId="2" xfId="0" applyNumberFormat="1" applyFont="1" applyBorder="1" applyAlignment="1" applyProtection="1">
      <alignment horizontal="right" vertic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0" fontId="36" fillId="4" borderId="2" xfId="0" applyNumberFormat="1" applyFont="1" applyFill="1" applyBorder="1" applyAlignment="1" applyProtection="1">
      <alignment horizontal="center" shrinkToFit="1"/>
    </xf>
    <xf numFmtId="177" fontId="38" fillId="0" borderId="2" xfId="0" applyNumberFormat="1" applyFont="1" applyBorder="1" applyAlignment="1" applyProtection="1">
      <alignment vertical="center" shrinkToFit="1"/>
    </xf>
    <xf numFmtId="0" fontId="36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3" fontId="35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38" fontId="34" fillId="0" borderId="2" xfId="2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shrinkToFit="1"/>
    </xf>
    <xf numFmtId="0" fontId="14" fillId="4" borderId="22" xfId="0" applyFont="1" applyFill="1" applyBorder="1" applyAlignment="1">
      <alignment horizontal="left" vertical="center" shrinkToFit="1"/>
    </xf>
    <xf numFmtId="0" fontId="13" fillId="2" borderId="25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3" fontId="16" fillId="0" borderId="23" xfId="0" applyNumberFormat="1" applyFont="1" applyBorder="1" applyAlignment="1">
      <alignment horizontal="center" vertical="center" shrinkToFit="1"/>
    </xf>
    <xf numFmtId="3" fontId="16" fillId="0" borderId="24" xfId="0" applyNumberFormat="1" applyFont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361">
    <cellStyle name="쉼표 [0]" xfId="1" builtinId="6"/>
    <cellStyle name="쉼표 [0] 10" xfId="61"/>
    <cellStyle name="쉼표 [0] 10 2" xfId="131"/>
    <cellStyle name="쉼표 [0] 10 2 2" xfId="311"/>
    <cellStyle name="쉼표 [0] 10 3" xfId="241"/>
    <cellStyle name="쉼표 [0] 11" xfId="71"/>
    <cellStyle name="쉼표 [0] 11 2" xfId="251"/>
    <cellStyle name="쉼표 [0] 12" xfId="141"/>
    <cellStyle name="쉼표 [0] 12 2" xfId="321"/>
    <cellStyle name="쉼표 [0] 13" xfId="151"/>
    <cellStyle name="쉼표 [0] 13 2" xfId="331"/>
    <cellStyle name="쉼표 [0] 14" xfId="161"/>
    <cellStyle name="쉼표 [0] 14 2" xfId="341"/>
    <cellStyle name="쉼표 [0] 15" xfId="171"/>
    <cellStyle name="쉼표 [0] 15 2" xfId="351"/>
    <cellStyle name="쉼표 [0] 16" xfId="181"/>
    <cellStyle name="쉼표 [0] 2" xfId="3"/>
    <cellStyle name="쉼표 [0] 2 10" xfId="163"/>
    <cellStyle name="쉼표 [0] 2 10 2" xfId="343"/>
    <cellStyle name="쉼표 [0] 2 11" xfId="173"/>
    <cellStyle name="쉼표 [0] 2 11 2" xfId="353"/>
    <cellStyle name="쉼표 [0] 2 12" xfId="183"/>
    <cellStyle name="쉼표 [0] 2 2" xfId="8"/>
    <cellStyle name="쉼표 [0] 2 2 10" xfId="178"/>
    <cellStyle name="쉼표 [0] 2 2 10 2" xfId="358"/>
    <cellStyle name="쉼표 [0] 2 2 11" xfId="188"/>
    <cellStyle name="쉼표 [0] 2 2 2" xfId="18"/>
    <cellStyle name="쉼표 [0] 2 2 2 2" xfId="48"/>
    <cellStyle name="쉼표 [0] 2 2 2 2 2" xfId="118"/>
    <cellStyle name="쉼표 [0] 2 2 2 2 2 2" xfId="298"/>
    <cellStyle name="쉼표 [0] 2 2 2 2 3" xfId="228"/>
    <cellStyle name="쉼표 [0] 2 2 2 3" xfId="88"/>
    <cellStyle name="쉼표 [0] 2 2 2 3 2" xfId="268"/>
    <cellStyle name="쉼표 [0] 2 2 2 4" xfId="198"/>
    <cellStyle name="쉼표 [0] 2 2 3" xfId="28"/>
    <cellStyle name="쉼표 [0] 2 2 3 2" xfId="58"/>
    <cellStyle name="쉼표 [0] 2 2 3 2 2" xfId="128"/>
    <cellStyle name="쉼표 [0] 2 2 3 2 2 2" xfId="308"/>
    <cellStyle name="쉼표 [0] 2 2 3 2 3" xfId="238"/>
    <cellStyle name="쉼표 [0] 2 2 3 3" xfId="98"/>
    <cellStyle name="쉼표 [0] 2 2 3 3 2" xfId="278"/>
    <cellStyle name="쉼표 [0] 2 2 3 4" xfId="208"/>
    <cellStyle name="쉼표 [0] 2 2 4" xfId="38"/>
    <cellStyle name="쉼표 [0] 2 2 4 2" xfId="108"/>
    <cellStyle name="쉼표 [0] 2 2 4 2 2" xfId="288"/>
    <cellStyle name="쉼표 [0] 2 2 4 3" xfId="218"/>
    <cellStyle name="쉼표 [0] 2 2 5" xfId="68"/>
    <cellStyle name="쉼표 [0] 2 2 5 2" xfId="138"/>
    <cellStyle name="쉼표 [0] 2 2 5 2 2" xfId="318"/>
    <cellStyle name="쉼표 [0] 2 2 5 3" xfId="248"/>
    <cellStyle name="쉼표 [0] 2 2 6" xfId="78"/>
    <cellStyle name="쉼표 [0] 2 2 6 2" xfId="258"/>
    <cellStyle name="쉼표 [0] 2 2 7" xfId="148"/>
    <cellStyle name="쉼표 [0] 2 2 7 2" xfId="328"/>
    <cellStyle name="쉼표 [0] 2 2 8" xfId="158"/>
    <cellStyle name="쉼표 [0] 2 2 8 2" xfId="338"/>
    <cellStyle name="쉼표 [0] 2 2 9" xfId="168"/>
    <cellStyle name="쉼표 [0] 2 2 9 2" xfId="348"/>
    <cellStyle name="쉼표 [0] 2 3" xfId="13"/>
    <cellStyle name="쉼표 [0] 2 3 2" xfId="43"/>
    <cellStyle name="쉼표 [0] 2 3 2 2" xfId="113"/>
    <cellStyle name="쉼표 [0] 2 3 2 2 2" xfId="293"/>
    <cellStyle name="쉼표 [0] 2 3 2 3" xfId="223"/>
    <cellStyle name="쉼표 [0] 2 3 3" xfId="83"/>
    <cellStyle name="쉼표 [0] 2 3 3 2" xfId="263"/>
    <cellStyle name="쉼표 [0] 2 3 4" xfId="193"/>
    <cellStyle name="쉼표 [0] 2 4" xfId="23"/>
    <cellStyle name="쉼표 [0] 2 4 2" xfId="53"/>
    <cellStyle name="쉼표 [0] 2 4 2 2" xfId="123"/>
    <cellStyle name="쉼표 [0] 2 4 2 2 2" xfId="303"/>
    <cellStyle name="쉼표 [0] 2 4 2 3" xfId="233"/>
    <cellStyle name="쉼표 [0] 2 4 3" xfId="93"/>
    <cellStyle name="쉼표 [0] 2 4 3 2" xfId="273"/>
    <cellStyle name="쉼표 [0] 2 4 4" xfId="203"/>
    <cellStyle name="쉼표 [0] 2 5" xfId="33"/>
    <cellStyle name="쉼표 [0] 2 5 2" xfId="103"/>
    <cellStyle name="쉼표 [0] 2 5 2 2" xfId="283"/>
    <cellStyle name="쉼표 [0] 2 5 3" xfId="213"/>
    <cellStyle name="쉼표 [0] 2 6" xfId="63"/>
    <cellStyle name="쉼표 [0] 2 6 2" xfId="133"/>
    <cellStyle name="쉼표 [0] 2 6 2 2" xfId="313"/>
    <cellStyle name="쉼표 [0] 2 6 3" xfId="243"/>
    <cellStyle name="쉼표 [0] 2 7" xfId="73"/>
    <cellStyle name="쉼표 [0] 2 7 2" xfId="253"/>
    <cellStyle name="쉼표 [0] 2 8" xfId="143"/>
    <cellStyle name="쉼표 [0] 2 8 2" xfId="323"/>
    <cellStyle name="쉼표 [0] 2 9" xfId="153"/>
    <cellStyle name="쉼표 [0] 2 9 2" xfId="333"/>
    <cellStyle name="쉼표 [0] 3" xfId="4"/>
    <cellStyle name="쉼표 [0] 3 10" xfId="164"/>
    <cellStyle name="쉼표 [0] 3 10 2" xfId="344"/>
    <cellStyle name="쉼표 [0] 3 11" xfId="174"/>
    <cellStyle name="쉼표 [0] 3 11 2" xfId="354"/>
    <cellStyle name="쉼표 [0] 3 12" xfId="184"/>
    <cellStyle name="쉼표 [0] 3 2" xfId="9"/>
    <cellStyle name="쉼표 [0] 3 2 10" xfId="179"/>
    <cellStyle name="쉼표 [0] 3 2 10 2" xfId="359"/>
    <cellStyle name="쉼표 [0] 3 2 11" xfId="189"/>
    <cellStyle name="쉼표 [0] 3 2 2" xfId="19"/>
    <cellStyle name="쉼표 [0] 3 2 2 2" xfId="49"/>
    <cellStyle name="쉼표 [0] 3 2 2 2 2" xfId="119"/>
    <cellStyle name="쉼표 [0] 3 2 2 2 2 2" xfId="299"/>
    <cellStyle name="쉼표 [0] 3 2 2 2 3" xfId="229"/>
    <cellStyle name="쉼표 [0] 3 2 2 3" xfId="89"/>
    <cellStyle name="쉼표 [0] 3 2 2 3 2" xfId="269"/>
    <cellStyle name="쉼표 [0] 3 2 2 4" xfId="199"/>
    <cellStyle name="쉼표 [0] 3 2 3" xfId="29"/>
    <cellStyle name="쉼표 [0] 3 2 3 2" xfId="59"/>
    <cellStyle name="쉼표 [0] 3 2 3 2 2" xfId="129"/>
    <cellStyle name="쉼표 [0] 3 2 3 2 2 2" xfId="309"/>
    <cellStyle name="쉼표 [0] 3 2 3 2 3" xfId="239"/>
    <cellStyle name="쉼표 [0] 3 2 3 3" xfId="99"/>
    <cellStyle name="쉼표 [0] 3 2 3 3 2" xfId="279"/>
    <cellStyle name="쉼표 [0] 3 2 3 4" xfId="209"/>
    <cellStyle name="쉼표 [0] 3 2 4" xfId="39"/>
    <cellStyle name="쉼표 [0] 3 2 4 2" xfId="109"/>
    <cellStyle name="쉼표 [0] 3 2 4 2 2" xfId="289"/>
    <cellStyle name="쉼표 [0] 3 2 4 3" xfId="219"/>
    <cellStyle name="쉼표 [0] 3 2 5" xfId="69"/>
    <cellStyle name="쉼표 [0] 3 2 5 2" xfId="139"/>
    <cellStyle name="쉼표 [0] 3 2 5 2 2" xfId="319"/>
    <cellStyle name="쉼표 [0] 3 2 5 3" xfId="249"/>
    <cellStyle name="쉼표 [0] 3 2 6" xfId="79"/>
    <cellStyle name="쉼표 [0] 3 2 6 2" xfId="259"/>
    <cellStyle name="쉼표 [0] 3 2 7" xfId="149"/>
    <cellStyle name="쉼표 [0] 3 2 7 2" xfId="329"/>
    <cellStyle name="쉼표 [0] 3 2 8" xfId="159"/>
    <cellStyle name="쉼표 [0] 3 2 8 2" xfId="339"/>
    <cellStyle name="쉼표 [0] 3 2 9" xfId="169"/>
    <cellStyle name="쉼표 [0] 3 2 9 2" xfId="349"/>
    <cellStyle name="쉼표 [0] 3 3" xfId="14"/>
    <cellStyle name="쉼표 [0] 3 3 2" xfId="44"/>
    <cellStyle name="쉼표 [0] 3 3 2 2" xfId="114"/>
    <cellStyle name="쉼표 [0] 3 3 2 2 2" xfId="294"/>
    <cellStyle name="쉼표 [0] 3 3 2 3" xfId="224"/>
    <cellStyle name="쉼표 [0] 3 3 3" xfId="84"/>
    <cellStyle name="쉼표 [0] 3 3 3 2" xfId="264"/>
    <cellStyle name="쉼표 [0] 3 3 4" xfId="194"/>
    <cellStyle name="쉼표 [0] 3 4" xfId="24"/>
    <cellStyle name="쉼표 [0] 3 4 2" xfId="54"/>
    <cellStyle name="쉼표 [0] 3 4 2 2" xfId="124"/>
    <cellStyle name="쉼표 [0] 3 4 2 2 2" xfId="304"/>
    <cellStyle name="쉼표 [0] 3 4 2 3" xfId="234"/>
    <cellStyle name="쉼표 [0] 3 4 3" xfId="94"/>
    <cellStyle name="쉼표 [0] 3 4 3 2" xfId="274"/>
    <cellStyle name="쉼표 [0] 3 4 4" xfId="204"/>
    <cellStyle name="쉼표 [0] 3 5" xfId="34"/>
    <cellStyle name="쉼표 [0] 3 5 2" xfId="104"/>
    <cellStyle name="쉼표 [0] 3 5 2 2" xfId="284"/>
    <cellStyle name="쉼표 [0] 3 5 3" xfId="214"/>
    <cellStyle name="쉼표 [0] 3 6" xfId="64"/>
    <cellStyle name="쉼표 [0] 3 6 2" xfId="134"/>
    <cellStyle name="쉼표 [0] 3 6 2 2" xfId="314"/>
    <cellStyle name="쉼표 [0] 3 6 3" xfId="244"/>
    <cellStyle name="쉼표 [0] 3 7" xfId="74"/>
    <cellStyle name="쉼표 [0] 3 7 2" xfId="254"/>
    <cellStyle name="쉼표 [0] 3 8" xfId="144"/>
    <cellStyle name="쉼표 [0] 3 8 2" xfId="324"/>
    <cellStyle name="쉼표 [0] 3 9" xfId="154"/>
    <cellStyle name="쉼표 [0] 3 9 2" xfId="334"/>
    <cellStyle name="쉼표 [0] 4" xfId="2"/>
    <cellStyle name="쉼표 [0] 4 10" xfId="162"/>
    <cellStyle name="쉼표 [0] 4 10 2" xfId="342"/>
    <cellStyle name="쉼표 [0] 4 11" xfId="172"/>
    <cellStyle name="쉼표 [0] 4 11 2" xfId="352"/>
    <cellStyle name="쉼표 [0] 4 12" xfId="182"/>
    <cellStyle name="쉼표 [0] 4 2" xfId="7"/>
    <cellStyle name="쉼표 [0] 4 2 10" xfId="177"/>
    <cellStyle name="쉼표 [0] 4 2 10 2" xfId="357"/>
    <cellStyle name="쉼표 [0] 4 2 11" xfId="187"/>
    <cellStyle name="쉼표 [0] 4 2 2" xfId="17"/>
    <cellStyle name="쉼표 [0] 4 2 2 2" xfId="47"/>
    <cellStyle name="쉼표 [0] 4 2 2 2 2" xfId="117"/>
    <cellStyle name="쉼표 [0] 4 2 2 2 2 2" xfId="297"/>
    <cellStyle name="쉼표 [0] 4 2 2 2 3" xfId="227"/>
    <cellStyle name="쉼표 [0] 4 2 2 3" xfId="87"/>
    <cellStyle name="쉼표 [0] 4 2 2 3 2" xfId="267"/>
    <cellStyle name="쉼표 [0] 4 2 2 4" xfId="197"/>
    <cellStyle name="쉼표 [0] 4 2 3" xfId="27"/>
    <cellStyle name="쉼표 [0] 4 2 3 2" xfId="57"/>
    <cellStyle name="쉼표 [0] 4 2 3 2 2" xfId="127"/>
    <cellStyle name="쉼표 [0] 4 2 3 2 2 2" xfId="307"/>
    <cellStyle name="쉼표 [0] 4 2 3 2 3" xfId="237"/>
    <cellStyle name="쉼표 [0] 4 2 3 3" xfId="97"/>
    <cellStyle name="쉼표 [0] 4 2 3 3 2" xfId="277"/>
    <cellStyle name="쉼표 [0] 4 2 3 4" xfId="207"/>
    <cellStyle name="쉼표 [0] 4 2 4" xfId="37"/>
    <cellStyle name="쉼표 [0] 4 2 4 2" xfId="107"/>
    <cellStyle name="쉼표 [0] 4 2 4 2 2" xfId="287"/>
    <cellStyle name="쉼표 [0] 4 2 4 3" xfId="217"/>
    <cellStyle name="쉼표 [0] 4 2 5" xfId="67"/>
    <cellStyle name="쉼표 [0] 4 2 5 2" xfId="137"/>
    <cellStyle name="쉼표 [0] 4 2 5 2 2" xfId="317"/>
    <cellStyle name="쉼표 [0] 4 2 5 3" xfId="247"/>
    <cellStyle name="쉼표 [0] 4 2 6" xfId="77"/>
    <cellStyle name="쉼표 [0] 4 2 6 2" xfId="257"/>
    <cellStyle name="쉼표 [0] 4 2 7" xfId="147"/>
    <cellStyle name="쉼표 [0] 4 2 7 2" xfId="327"/>
    <cellStyle name="쉼표 [0] 4 2 8" xfId="157"/>
    <cellStyle name="쉼표 [0] 4 2 8 2" xfId="337"/>
    <cellStyle name="쉼표 [0] 4 2 9" xfId="167"/>
    <cellStyle name="쉼표 [0] 4 2 9 2" xfId="347"/>
    <cellStyle name="쉼표 [0] 4 3" xfId="12"/>
    <cellStyle name="쉼표 [0] 4 3 2" xfId="42"/>
    <cellStyle name="쉼표 [0] 4 3 2 2" xfId="112"/>
    <cellStyle name="쉼표 [0] 4 3 2 2 2" xfId="292"/>
    <cellStyle name="쉼표 [0] 4 3 2 3" xfId="222"/>
    <cellStyle name="쉼표 [0] 4 3 3" xfId="82"/>
    <cellStyle name="쉼표 [0] 4 3 3 2" xfId="262"/>
    <cellStyle name="쉼표 [0] 4 3 4" xfId="192"/>
    <cellStyle name="쉼표 [0] 4 4" xfId="22"/>
    <cellStyle name="쉼표 [0] 4 4 2" xfId="52"/>
    <cellStyle name="쉼표 [0] 4 4 2 2" xfId="122"/>
    <cellStyle name="쉼표 [0] 4 4 2 2 2" xfId="302"/>
    <cellStyle name="쉼표 [0] 4 4 2 3" xfId="232"/>
    <cellStyle name="쉼표 [0] 4 4 3" xfId="92"/>
    <cellStyle name="쉼표 [0] 4 4 3 2" xfId="272"/>
    <cellStyle name="쉼표 [0] 4 4 4" xfId="202"/>
    <cellStyle name="쉼표 [0] 4 5" xfId="32"/>
    <cellStyle name="쉼표 [0] 4 5 2" xfId="102"/>
    <cellStyle name="쉼표 [0] 4 5 2 2" xfId="282"/>
    <cellStyle name="쉼표 [0] 4 5 3" xfId="212"/>
    <cellStyle name="쉼표 [0] 4 6" xfId="62"/>
    <cellStyle name="쉼표 [0] 4 6 2" xfId="132"/>
    <cellStyle name="쉼표 [0] 4 6 2 2" xfId="312"/>
    <cellStyle name="쉼표 [0] 4 6 3" xfId="242"/>
    <cellStyle name="쉼표 [0] 4 7" xfId="72"/>
    <cellStyle name="쉼표 [0] 4 7 2" xfId="252"/>
    <cellStyle name="쉼표 [0] 4 8" xfId="142"/>
    <cellStyle name="쉼표 [0] 4 8 2" xfId="322"/>
    <cellStyle name="쉼표 [0] 4 9" xfId="152"/>
    <cellStyle name="쉼표 [0] 4 9 2" xfId="332"/>
    <cellStyle name="쉼표 [0] 5" xfId="5"/>
    <cellStyle name="쉼표 [0] 5 10" xfId="165"/>
    <cellStyle name="쉼표 [0] 5 10 2" xfId="345"/>
    <cellStyle name="쉼표 [0] 5 11" xfId="175"/>
    <cellStyle name="쉼표 [0] 5 11 2" xfId="355"/>
    <cellStyle name="쉼표 [0] 5 12" xfId="185"/>
    <cellStyle name="쉼표 [0] 5 2" xfId="10"/>
    <cellStyle name="쉼표 [0] 5 2 10" xfId="180"/>
    <cellStyle name="쉼표 [0] 5 2 10 2" xfId="360"/>
    <cellStyle name="쉼표 [0] 5 2 11" xfId="190"/>
    <cellStyle name="쉼표 [0] 5 2 2" xfId="20"/>
    <cellStyle name="쉼표 [0] 5 2 2 2" xfId="50"/>
    <cellStyle name="쉼표 [0] 5 2 2 2 2" xfId="120"/>
    <cellStyle name="쉼표 [0] 5 2 2 2 2 2" xfId="300"/>
    <cellStyle name="쉼표 [0] 5 2 2 2 3" xfId="230"/>
    <cellStyle name="쉼표 [0] 5 2 2 3" xfId="90"/>
    <cellStyle name="쉼표 [0] 5 2 2 3 2" xfId="270"/>
    <cellStyle name="쉼표 [0] 5 2 2 4" xfId="200"/>
    <cellStyle name="쉼표 [0] 5 2 3" xfId="30"/>
    <cellStyle name="쉼표 [0] 5 2 3 2" xfId="60"/>
    <cellStyle name="쉼표 [0] 5 2 3 2 2" xfId="130"/>
    <cellStyle name="쉼표 [0] 5 2 3 2 2 2" xfId="310"/>
    <cellStyle name="쉼표 [0] 5 2 3 2 3" xfId="240"/>
    <cellStyle name="쉼표 [0] 5 2 3 3" xfId="100"/>
    <cellStyle name="쉼표 [0] 5 2 3 3 2" xfId="280"/>
    <cellStyle name="쉼표 [0] 5 2 3 4" xfId="210"/>
    <cellStyle name="쉼표 [0] 5 2 4" xfId="40"/>
    <cellStyle name="쉼표 [0] 5 2 4 2" xfId="110"/>
    <cellStyle name="쉼표 [0] 5 2 4 2 2" xfId="290"/>
    <cellStyle name="쉼표 [0] 5 2 4 3" xfId="220"/>
    <cellStyle name="쉼표 [0] 5 2 5" xfId="70"/>
    <cellStyle name="쉼표 [0] 5 2 5 2" xfId="140"/>
    <cellStyle name="쉼표 [0] 5 2 5 2 2" xfId="320"/>
    <cellStyle name="쉼표 [0] 5 2 5 3" xfId="250"/>
    <cellStyle name="쉼표 [0] 5 2 6" xfId="80"/>
    <cellStyle name="쉼표 [0] 5 2 6 2" xfId="260"/>
    <cellStyle name="쉼표 [0] 5 2 7" xfId="150"/>
    <cellStyle name="쉼표 [0] 5 2 7 2" xfId="330"/>
    <cellStyle name="쉼표 [0] 5 2 8" xfId="160"/>
    <cellStyle name="쉼표 [0] 5 2 8 2" xfId="340"/>
    <cellStyle name="쉼표 [0] 5 2 9" xfId="170"/>
    <cellStyle name="쉼표 [0] 5 2 9 2" xfId="350"/>
    <cellStyle name="쉼표 [0] 5 3" xfId="15"/>
    <cellStyle name="쉼표 [0] 5 3 2" xfId="45"/>
    <cellStyle name="쉼표 [0] 5 3 2 2" xfId="115"/>
    <cellStyle name="쉼표 [0] 5 3 2 2 2" xfId="295"/>
    <cellStyle name="쉼표 [0] 5 3 2 3" xfId="225"/>
    <cellStyle name="쉼표 [0] 5 3 3" xfId="85"/>
    <cellStyle name="쉼표 [0] 5 3 3 2" xfId="265"/>
    <cellStyle name="쉼표 [0] 5 3 4" xfId="195"/>
    <cellStyle name="쉼표 [0] 5 4" xfId="25"/>
    <cellStyle name="쉼표 [0] 5 4 2" xfId="55"/>
    <cellStyle name="쉼표 [0] 5 4 2 2" xfId="125"/>
    <cellStyle name="쉼표 [0] 5 4 2 2 2" xfId="305"/>
    <cellStyle name="쉼표 [0] 5 4 2 3" xfId="235"/>
    <cellStyle name="쉼표 [0] 5 4 3" xfId="95"/>
    <cellStyle name="쉼표 [0] 5 4 3 2" xfId="275"/>
    <cellStyle name="쉼표 [0] 5 4 4" xfId="205"/>
    <cellStyle name="쉼표 [0] 5 5" xfId="35"/>
    <cellStyle name="쉼표 [0] 5 5 2" xfId="105"/>
    <cellStyle name="쉼표 [0] 5 5 2 2" xfId="285"/>
    <cellStyle name="쉼표 [0] 5 5 3" xfId="215"/>
    <cellStyle name="쉼표 [0] 5 6" xfId="65"/>
    <cellStyle name="쉼표 [0] 5 6 2" xfId="135"/>
    <cellStyle name="쉼표 [0] 5 6 2 2" xfId="315"/>
    <cellStyle name="쉼표 [0] 5 6 3" xfId="245"/>
    <cellStyle name="쉼표 [0] 5 7" xfId="75"/>
    <cellStyle name="쉼표 [0] 5 7 2" xfId="255"/>
    <cellStyle name="쉼표 [0] 5 8" xfId="145"/>
    <cellStyle name="쉼표 [0] 5 8 2" xfId="325"/>
    <cellStyle name="쉼표 [0] 5 9" xfId="155"/>
    <cellStyle name="쉼표 [0] 5 9 2" xfId="335"/>
    <cellStyle name="쉼표 [0] 6" xfId="6"/>
    <cellStyle name="쉼표 [0] 6 10" xfId="176"/>
    <cellStyle name="쉼표 [0] 6 10 2" xfId="356"/>
    <cellStyle name="쉼표 [0] 6 11" xfId="186"/>
    <cellStyle name="쉼표 [0] 6 2" xfId="16"/>
    <cellStyle name="쉼표 [0] 6 2 2" xfId="46"/>
    <cellStyle name="쉼표 [0] 6 2 2 2" xfId="116"/>
    <cellStyle name="쉼표 [0] 6 2 2 2 2" xfId="296"/>
    <cellStyle name="쉼표 [0] 6 2 2 3" xfId="226"/>
    <cellStyle name="쉼표 [0] 6 2 3" xfId="86"/>
    <cellStyle name="쉼표 [0] 6 2 3 2" xfId="266"/>
    <cellStyle name="쉼표 [0] 6 2 4" xfId="196"/>
    <cellStyle name="쉼표 [0] 6 3" xfId="26"/>
    <cellStyle name="쉼표 [0] 6 3 2" xfId="56"/>
    <cellStyle name="쉼표 [0] 6 3 2 2" xfId="126"/>
    <cellStyle name="쉼표 [0] 6 3 2 2 2" xfId="306"/>
    <cellStyle name="쉼표 [0] 6 3 2 3" xfId="236"/>
    <cellStyle name="쉼표 [0] 6 3 3" xfId="96"/>
    <cellStyle name="쉼표 [0] 6 3 3 2" xfId="276"/>
    <cellStyle name="쉼표 [0] 6 3 4" xfId="206"/>
    <cellStyle name="쉼표 [0] 6 4" xfId="36"/>
    <cellStyle name="쉼표 [0] 6 4 2" xfId="106"/>
    <cellStyle name="쉼표 [0] 6 4 2 2" xfId="286"/>
    <cellStyle name="쉼표 [0] 6 4 3" xfId="216"/>
    <cellStyle name="쉼표 [0] 6 5" xfId="66"/>
    <cellStyle name="쉼표 [0] 6 5 2" xfId="136"/>
    <cellStyle name="쉼표 [0] 6 5 2 2" xfId="316"/>
    <cellStyle name="쉼표 [0] 6 5 3" xfId="246"/>
    <cellStyle name="쉼표 [0] 6 6" xfId="76"/>
    <cellStyle name="쉼표 [0] 6 6 2" xfId="256"/>
    <cellStyle name="쉼표 [0] 6 7" xfId="146"/>
    <cellStyle name="쉼표 [0] 6 7 2" xfId="326"/>
    <cellStyle name="쉼표 [0] 6 8" xfId="156"/>
    <cellStyle name="쉼표 [0] 6 8 2" xfId="336"/>
    <cellStyle name="쉼표 [0] 6 9" xfId="166"/>
    <cellStyle name="쉼표 [0] 6 9 2" xfId="346"/>
    <cellStyle name="쉼표 [0] 7" xfId="11"/>
    <cellStyle name="쉼표 [0] 7 2" xfId="41"/>
    <cellStyle name="쉼표 [0] 7 2 2" xfId="111"/>
    <cellStyle name="쉼표 [0] 7 2 2 2" xfId="291"/>
    <cellStyle name="쉼표 [0] 7 2 3" xfId="221"/>
    <cellStyle name="쉼표 [0] 7 3" xfId="81"/>
    <cellStyle name="쉼표 [0] 7 3 2" xfId="261"/>
    <cellStyle name="쉼표 [0] 7 4" xfId="191"/>
    <cellStyle name="쉼표 [0] 8" xfId="21"/>
    <cellStyle name="쉼표 [0] 8 2" xfId="51"/>
    <cellStyle name="쉼표 [0] 8 2 2" xfId="121"/>
    <cellStyle name="쉼표 [0] 8 2 2 2" xfId="301"/>
    <cellStyle name="쉼표 [0] 8 2 3" xfId="231"/>
    <cellStyle name="쉼표 [0] 8 3" xfId="91"/>
    <cellStyle name="쉼표 [0] 8 3 2" xfId="271"/>
    <cellStyle name="쉼표 [0] 8 4" xfId="201"/>
    <cellStyle name="쉼표 [0] 9" xfId="31"/>
    <cellStyle name="쉼표 [0] 9 2" xfId="101"/>
    <cellStyle name="쉼표 [0] 9 2 2" xfId="281"/>
    <cellStyle name="쉼표 [0] 9 3" xfId="2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activeCell="C16" sqref="C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7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35" t="s">
        <v>69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ht="25.5">
      <c r="A2" s="236" t="s">
        <v>70</v>
      </c>
      <c r="B2" s="236"/>
      <c r="C2" s="236"/>
      <c r="D2" s="45"/>
      <c r="E2" s="45"/>
      <c r="F2" s="45"/>
      <c r="G2" s="45"/>
      <c r="H2" s="64"/>
      <c r="I2" s="45"/>
      <c r="J2" s="45"/>
      <c r="K2" s="45"/>
      <c r="L2" s="45"/>
    </row>
    <row r="3" spans="1:12" ht="24.75" customHeight="1">
      <c r="A3" s="46" t="s">
        <v>71</v>
      </c>
      <c r="B3" s="46" t="s">
        <v>51</v>
      </c>
      <c r="C3" s="46" t="s">
        <v>72</v>
      </c>
      <c r="D3" s="46" t="s">
        <v>73</v>
      </c>
      <c r="E3" s="46" t="s">
        <v>74</v>
      </c>
      <c r="F3" s="46" t="s">
        <v>75</v>
      </c>
      <c r="G3" s="46" t="s">
        <v>76</v>
      </c>
      <c r="H3" s="65" t="s">
        <v>77</v>
      </c>
      <c r="I3" s="47" t="s">
        <v>52</v>
      </c>
      <c r="J3" s="47" t="s">
        <v>78</v>
      </c>
      <c r="K3" s="47" t="s">
        <v>79</v>
      </c>
      <c r="L3" s="47" t="s">
        <v>1</v>
      </c>
    </row>
    <row r="4" spans="1:12" ht="24.75" customHeight="1">
      <c r="A4" s="154">
        <v>2018</v>
      </c>
      <c r="B4" s="154">
        <v>10</v>
      </c>
      <c r="C4" s="154" t="s">
        <v>229</v>
      </c>
      <c r="D4" s="153" t="s">
        <v>195</v>
      </c>
      <c r="E4" s="154" t="s">
        <v>211</v>
      </c>
      <c r="F4" s="154">
        <v>3</v>
      </c>
      <c r="G4" s="154" t="s">
        <v>211</v>
      </c>
      <c r="H4" s="156">
        <v>3720</v>
      </c>
      <c r="I4" s="154" t="s">
        <v>177</v>
      </c>
      <c r="J4" s="155" t="s">
        <v>212</v>
      </c>
      <c r="K4" s="155" t="s">
        <v>213</v>
      </c>
      <c r="L4" s="152"/>
    </row>
    <row r="5" spans="1:12" ht="24.75" customHeight="1">
      <c r="A5" s="174">
        <v>2018</v>
      </c>
      <c r="B5" s="175">
        <v>10</v>
      </c>
      <c r="C5" s="175" t="s">
        <v>236</v>
      </c>
      <c r="D5" s="175" t="s">
        <v>195</v>
      </c>
      <c r="E5" s="175" t="s">
        <v>237</v>
      </c>
      <c r="F5" s="175" t="s">
        <v>238</v>
      </c>
      <c r="G5" s="175" t="s">
        <v>196</v>
      </c>
      <c r="H5" s="180">
        <v>1000</v>
      </c>
      <c r="I5" s="175" t="s">
        <v>177</v>
      </c>
      <c r="J5" s="174" t="s">
        <v>239</v>
      </c>
      <c r="K5" s="174" t="s">
        <v>240</v>
      </c>
      <c r="L5" s="176"/>
    </row>
    <row r="6" spans="1:12" s="136" customFormat="1" ht="24.75" customHeight="1">
      <c r="A6" s="163">
        <v>2018</v>
      </c>
      <c r="B6" s="163">
        <v>10</v>
      </c>
      <c r="C6" s="163" t="s">
        <v>468</v>
      </c>
      <c r="D6" s="163" t="s">
        <v>195</v>
      </c>
      <c r="E6" s="163" t="s">
        <v>469</v>
      </c>
      <c r="F6" s="163">
        <v>4</v>
      </c>
      <c r="G6" s="163" t="s">
        <v>470</v>
      </c>
      <c r="H6" s="232">
        <v>2200</v>
      </c>
      <c r="I6" s="163" t="s">
        <v>177</v>
      </c>
      <c r="J6" s="159" t="s">
        <v>472</v>
      </c>
      <c r="K6" s="159" t="s">
        <v>474</v>
      </c>
      <c r="L6" s="233"/>
    </row>
    <row r="7" spans="1:12" ht="24.75" customHeight="1">
      <c r="A7" s="177">
        <v>2018</v>
      </c>
      <c r="B7" s="178" t="s">
        <v>246</v>
      </c>
      <c r="C7" s="177" t="s">
        <v>241</v>
      </c>
      <c r="D7" s="177" t="s">
        <v>195</v>
      </c>
      <c r="E7" s="183" t="s">
        <v>208</v>
      </c>
      <c r="F7" s="177" t="s">
        <v>242</v>
      </c>
      <c r="G7" s="177" t="s">
        <v>243</v>
      </c>
      <c r="H7" s="181">
        <v>2000</v>
      </c>
      <c r="I7" s="177" t="s">
        <v>177</v>
      </c>
      <c r="J7" s="177" t="s">
        <v>239</v>
      </c>
      <c r="K7" s="177" t="s">
        <v>240</v>
      </c>
      <c r="L7" s="177"/>
    </row>
    <row r="8" spans="1:12" s="136" customFormat="1" ht="24.75" customHeight="1">
      <c r="A8" s="174">
        <v>2018</v>
      </c>
      <c r="B8" s="175">
        <v>10</v>
      </c>
      <c r="C8" s="175" t="s">
        <v>244</v>
      </c>
      <c r="D8" s="175" t="s">
        <v>195</v>
      </c>
      <c r="E8" s="175" t="s">
        <v>196</v>
      </c>
      <c r="F8" s="179" t="s">
        <v>245</v>
      </c>
      <c r="G8" s="175" t="s">
        <v>196</v>
      </c>
      <c r="H8" s="182">
        <v>1000</v>
      </c>
      <c r="I8" s="175" t="s">
        <v>177</v>
      </c>
      <c r="J8" s="175" t="s">
        <v>239</v>
      </c>
      <c r="K8" s="177" t="s">
        <v>240</v>
      </c>
      <c r="L8" s="176"/>
    </row>
    <row r="9" spans="1:12" ht="24.75" customHeight="1">
      <c r="A9" s="133">
        <v>2018</v>
      </c>
      <c r="B9" s="133">
        <v>11</v>
      </c>
      <c r="C9" s="133" t="s">
        <v>207</v>
      </c>
      <c r="D9" s="133" t="s">
        <v>195</v>
      </c>
      <c r="E9" s="133" t="s">
        <v>208</v>
      </c>
      <c r="F9" s="133">
        <v>450</v>
      </c>
      <c r="G9" s="133" t="s">
        <v>197</v>
      </c>
      <c r="H9" s="134">
        <v>4500</v>
      </c>
      <c r="I9" s="133" t="s">
        <v>177</v>
      </c>
      <c r="J9" s="135" t="s">
        <v>209</v>
      </c>
      <c r="K9" s="135" t="s">
        <v>210</v>
      </c>
      <c r="L9" s="132"/>
    </row>
    <row r="10" spans="1:12" s="136" customFormat="1" ht="24.75" customHeight="1">
      <c r="A10" s="49"/>
      <c r="B10" s="49"/>
      <c r="C10" s="98" t="s">
        <v>193</v>
      </c>
      <c r="D10" s="49"/>
      <c r="E10" s="49"/>
      <c r="F10" s="49"/>
      <c r="G10" s="49"/>
      <c r="H10" s="66"/>
      <c r="I10" s="49"/>
      <c r="J10" s="62"/>
      <c r="K10" s="50"/>
      <c r="L10" s="137"/>
    </row>
    <row r="11" spans="1:12" s="136" customFormat="1" ht="24.75" customHeight="1">
      <c r="A11" s="142"/>
      <c r="B11" s="142"/>
      <c r="C11" s="142"/>
      <c r="D11" s="131"/>
      <c r="E11" s="142"/>
      <c r="F11" s="142"/>
      <c r="G11" s="142"/>
      <c r="H11" s="145"/>
      <c r="I11" s="142"/>
      <c r="J11" s="143"/>
      <c r="K11" s="143"/>
      <c r="L11" s="141"/>
    </row>
    <row r="12" spans="1:12" s="136" customFormat="1" ht="24.75" customHeight="1">
      <c r="A12" s="142"/>
      <c r="B12" s="142"/>
      <c r="C12" s="142"/>
      <c r="D12" s="131"/>
      <c r="E12" s="144"/>
      <c r="F12" s="142"/>
      <c r="G12" s="142"/>
      <c r="H12" s="145"/>
      <c r="I12" s="142"/>
      <c r="J12" s="143"/>
      <c r="K12" s="143"/>
      <c r="L12" s="141"/>
    </row>
    <row r="13" spans="1:12" ht="24.75" customHeight="1">
      <c r="A13" s="177"/>
      <c r="B13" s="177"/>
      <c r="C13" s="177"/>
      <c r="D13" s="175"/>
      <c r="E13" s="175"/>
      <c r="F13" s="177"/>
      <c r="G13" s="177"/>
      <c r="H13" s="181"/>
      <c r="I13" s="177"/>
      <c r="J13" s="177"/>
      <c r="K13" s="177"/>
      <c r="L13" s="177"/>
    </row>
    <row r="14" spans="1:12" ht="24.75" customHeight="1">
      <c r="A14" s="166"/>
      <c r="B14" s="166"/>
      <c r="C14" s="166"/>
      <c r="D14" s="166"/>
      <c r="E14" s="166"/>
      <c r="F14" s="166"/>
      <c r="G14" s="166"/>
      <c r="H14" s="170"/>
      <c r="I14" s="166"/>
      <c r="J14" s="165"/>
      <c r="K14" s="167"/>
      <c r="L14" s="165"/>
    </row>
    <row r="15" spans="1:12" ht="24.75" customHeight="1">
      <c r="A15" s="166"/>
      <c r="B15" s="166"/>
      <c r="C15" s="166"/>
      <c r="D15" s="166"/>
      <c r="E15" s="166"/>
      <c r="F15" s="166"/>
      <c r="G15" s="166"/>
      <c r="H15" s="170"/>
      <c r="I15" s="166"/>
      <c r="J15" s="165"/>
      <c r="K15" s="167"/>
      <c r="L15" s="165"/>
    </row>
    <row r="16" spans="1:12" ht="24.75" customHeight="1">
      <c r="A16" s="166"/>
      <c r="B16" s="166"/>
      <c r="C16" s="166"/>
      <c r="D16" s="166"/>
      <c r="E16" s="166"/>
      <c r="F16" s="166"/>
      <c r="G16" s="166"/>
      <c r="H16" s="170"/>
      <c r="I16" s="166"/>
      <c r="J16" s="165"/>
      <c r="K16" s="167"/>
      <c r="L16" s="165"/>
    </row>
    <row r="17" spans="1:12" ht="24.75" customHeight="1">
      <c r="A17" s="166"/>
      <c r="B17" s="166"/>
      <c r="C17" s="166"/>
      <c r="D17" s="166"/>
      <c r="E17" s="166"/>
      <c r="F17" s="166"/>
      <c r="G17" s="166"/>
      <c r="H17" s="170"/>
      <c r="I17" s="166"/>
      <c r="J17" s="165"/>
      <c r="K17" s="167"/>
      <c r="L17" s="165"/>
    </row>
    <row r="18" spans="1:12" ht="24.75" customHeight="1">
      <c r="A18" s="49"/>
      <c r="B18" s="49"/>
      <c r="C18" s="49"/>
      <c r="D18" s="49"/>
      <c r="E18" s="49"/>
      <c r="F18" s="49"/>
      <c r="G18" s="49"/>
      <c r="H18" s="66"/>
      <c r="I18" s="49"/>
      <c r="J18" s="48"/>
      <c r="K18" s="50"/>
      <c r="L18" s="48"/>
    </row>
    <row r="19" spans="1:12" ht="24.75" customHeight="1">
      <c r="A19" s="49"/>
      <c r="B19" s="49"/>
      <c r="C19" s="49"/>
      <c r="D19" s="49"/>
      <c r="E19" s="49"/>
      <c r="F19" s="49"/>
      <c r="G19" s="49"/>
      <c r="H19" s="66"/>
      <c r="I19" s="49"/>
      <c r="J19" s="48"/>
      <c r="K19" s="50"/>
      <c r="L19" s="48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6:F19 F4:F5 F7:F1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9" sqref="E9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20" customWidth="1"/>
  </cols>
  <sheetData>
    <row r="1" spans="1:9" ht="25.5">
      <c r="A1" s="237" t="s">
        <v>127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238" t="s">
        <v>22</v>
      </c>
      <c r="B2" s="238"/>
      <c r="C2" s="1"/>
      <c r="D2" s="1"/>
      <c r="E2" s="1"/>
      <c r="F2" s="1"/>
      <c r="G2" s="1"/>
      <c r="H2" s="1"/>
      <c r="I2" s="72" t="s">
        <v>3</v>
      </c>
    </row>
    <row r="3" spans="1:9" ht="26.25" customHeight="1">
      <c r="A3" s="277" t="s">
        <v>4</v>
      </c>
      <c r="B3" s="275" t="s">
        <v>5</v>
      </c>
      <c r="C3" s="275" t="s">
        <v>110</v>
      </c>
      <c r="D3" s="275" t="s">
        <v>129</v>
      </c>
      <c r="E3" s="273" t="s">
        <v>132</v>
      </c>
      <c r="F3" s="274"/>
      <c r="G3" s="273" t="s">
        <v>133</v>
      </c>
      <c r="H3" s="274"/>
      <c r="I3" s="275" t="s">
        <v>128</v>
      </c>
    </row>
    <row r="4" spans="1:9" ht="28.5" customHeight="1">
      <c r="A4" s="278"/>
      <c r="B4" s="276"/>
      <c r="C4" s="276"/>
      <c r="D4" s="276"/>
      <c r="E4" s="75" t="s">
        <v>130</v>
      </c>
      <c r="F4" s="75" t="s">
        <v>131</v>
      </c>
      <c r="G4" s="75" t="s">
        <v>130</v>
      </c>
      <c r="H4" s="75" t="s">
        <v>131</v>
      </c>
      <c r="I4" s="276"/>
    </row>
    <row r="5" spans="1:9" ht="28.5" customHeight="1">
      <c r="A5" s="16"/>
      <c r="B5" s="41"/>
      <c r="C5" s="82" t="s">
        <v>134</v>
      </c>
      <c r="D5" s="35" t="s">
        <v>135</v>
      </c>
      <c r="E5" s="82" t="s">
        <v>136</v>
      </c>
      <c r="F5" s="35"/>
      <c r="G5" s="35"/>
      <c r="H5" s="35"/>
      <c r="I5" s="14"/>
    </row>
    <row r="6" spans="1:9" ht="28.5" customHeight="1">
      <c r="A6" s="16"/>
      <c r="B6" s="41"/>
      <c r="C6" s="35"/>
      <c r="D6" s="35"/>
      <c r="E6" s="35"/>
      <c r="F6" s="35"/>
      <c r="G6" s="35"/>
      <c r="H6" s="35"/>
      <c r="I6" s="14"/>
    </row>
    <row r="7" spans="1:9" ht="28.5" customHeight="1">
      <c r="A7" s="16"/>
      <c r="B7" s="41"/>
      <c r="C7" s="35"/>
      <c r="D7" s="35"/>
      <c r="E7" s="35"/>
      <c r="F7" s="35"/>
      <c r="G7" s="35"/>
      <c r="H7" s="35"/>
      <c r="I7" s="14"/>
    </row>
    <row r="8" spans="1:9" ht="28.5" customHeight="1">
      <c r="A8" s="16"/>
      <c r="B8" s="41"/>
      <c r="C8" s="35"/>
      <c r="D8" s="35"/>
      <c r="E8" s="35"/>
      <c r="F8" s="35"/>
      <c r="G8" s="35"/>
      <c r="H8" s="35"/>
      <c r="I8" s="14"/>
    </row>
    <row r="9" spans="1:9" ht="28.5" customHeight="1">
      <c r="A9" s="16"/>
      <c r="B9" s="41"/>
      <c r="C9" s="35"/>
      <c r="D9" s="35"/>
      <c r="E9" s="35"/>
      <c r="F9" s="35"/>
      <c r="G9" s="35"/>
      <c r="H9" s="35"/>
      <c r="I9" s="14"/>
    </row>
    <row r="10" spans="1:9" ht="28.5" customHeight="1">
      <c r="A10" s="16"/>
      <c r="B10" s="41"/>
      <c r="C10" s="43"/>
      <c r="D10" s="43"/>
      <c r="E10" s="43"/>
      <c r="F10" s="43"/>
      <c r="G10" s="43"/>
      <c r="H10" s="43"/>
      <c r="I10" s="14"/>
    </row>
    <row r="11" spans="1:9" ht="28.5" customHeight="1">
      <c r="A11" s="16"/>
      <c r="B11" s="41"/>
      <c r="C11" s="43"/>
      <c r="D11" s="43"/>
      <c r="E11" s="43"/>
      <c r="F11" s="43"/>
      <c r="G11" s="43"/>
      <c r="H11" s="43"/>
      <c r="I11" s="14"/>
    </row>
    <row r="12" spans="1:9" ht="28.5" customHeight="1">
      <c r="A12" s="16"/>
      <c r="B12" s="41"/>
      <c r="C12" s="43"/>
      <c r="D12" s="43"/>
      <c r="E12" s="43"/>
      <c r="F12" s="43"/>
      <c r="G12" s="43"/>
      <c r="H12" s="43"/>
      <c r="I12" s="14"/>
    </row>
    <row r="13" spans="1:9" ht="28.5" customHeight="1">
      <c r="A13" s="16"/>
      <c r="B13" s="13"/>
      <c r="C13" s="43"/>
      <c r="D13" s="43"/>
      <c r="E13" s="43"/>
      <c r="F13" s="43"/>
      <c r="G13" s="43"/>
      <c r="H13" s="43"/>
      <c r="I13" s="14"/>
    </row>
    <row r="14" spans="1:9" ht="28.5" customHeight="1">
      <c r="A14" s="16"/>
      <c r="B14" s="13"/>
      <c r="C14" s="43"/>
      <c r="D14" s="43"/>
      <c r="E14" s="43"/>
      <c r="F14" s="43"/>
      <c r="G14" s="43"/>
      <c r="H14" s="43"/>
      <c r="I14" s="14"/>
    </row>
    <row r="15" spans="1:9" ht="28.5" customHeight="1">
      <c r="A15" s="16"/>
      <c r="B15" s="13"/>
      <c r="C15" s="43"/>
      <c r="D15" s="43"/>
      <c r="E15" s="43"/>
      <c r="F15" s="43"/>
      <c r="G15" s="43"/>
      <c r="H15" s="43"/>
      <c r="I15" s="14"/>
    </row>
    <row r="16" spans="1:9" ht="28.5" customHeight="1">
      <c r="A16" s="16"/>
      <c r="B16" s="13"/>
      <c r="C16" s="15"/>
      <c r="D16" s="15"/>
      <c r="E16" s="15"/>
      <c r="F16" s="15"/>
      <c r="G16" s="15"/>
      <c r="H16" s="15"/>
      <c r="I16" s="14"/>
    </row>
    <row r="17" spans="3:9">
      <c r="C17" s="17"/>
      <c r="D17" s="17"/>
      <c r="E17" s="17"/>
      <c r="F17" s="17"/>
      <c r="G17" s="17"/>
      <c r="H17" s="17"/>
      <c r="I1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C15" sqref="C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35" t="s">
        <v>117</v>
      </c>
      <c r="B1" s="235"/>
      <c r="C1" s="235"/>
      <c r="D1" s="235"/>
      <c r="E1" s="235"/>
      <c r="F1" s="235"/>
      <c r="G1" s="235"/>
      <c r="H1" s="235"/>
      <c r="I1" s="235"/>
    </row>
    <row r="2" spans="1:12" ht="24">
      <c r="A2" s="91" t="s">
        <v>50</v>
      </c>
      <c r="B2" s="92" t="s">
        <v>51</v>
      </c>
      <c r="C2" s="91" t="s">
        <v>66</v>
      </c>
      <c r="D2" s="91" t="s">
        <v>0</v>
      </c>
      <c r="E2" s="93" t="s">
        <v>67</v>
      </c>
      <c r="F2" s="91" t="s">
        <v>52</v>
      </c>
      <c r="G2" s="91" t="s">
        <v>53</v>
      </c>
      <c r="H2" s="91" t="s">
        <v>54</v>
      </c>
      <c r="I2" s="91" t="s">
        <v>1</v>
      </c>
    </row>
    <row r="3" spans="1:12" ht="24.75" customHeight="1">
      <c r="A3" s="159">
        <v>2018</v>
      </c>
      <c r="B3" s="159">
        <v>10</v>
      </c>
      <c r="C3" s="160" t="s">
        <v>233</v>
      </c>
      <c r="D3" s="167" t="s">
        <v>248</v>
      </c>
      <c r="E3" s="162">
        <v>400</v>
      </c>
      <c r="F3" s="161" t="s">
        <v>177</v>
      </c>
      <c r="G3" s="163" t="s">
        <v>234</v>
      </c>
      <c r="H3" s="163" t="s">
        <v>235</v>
      </c>
      <c r="I3" s="167"/>
    </row>
    <row r="4" spans="1:12" ht="24.75" customHeight="1">
      <c r="A4" s="167">
        <v>2018</v>
      </c>
      <c r="B4" s="167">
        <v>10</v>
      </c>
      <c r="C4" s="171" t="s">
        <v>247</v>
      </c>
      <c r="D4" s="167" t="s">
        <v>248</v>
      </c>
      <c r="E4" s="157">
        <v>20000</v>
      </c>
      <c r="F4" s="167" t="s">
        <v>22</v>
      </c>
      <c r="G4" s="167" t="s">
        <v>249</v>
      </c>
      <c r="H4" s="167" t="s">
        <v>250</v>
      </c>
      <c r="I4" s="166"/>
    </row>
    <row r="5" spans="1:12" ht="24.75" customHeight="1">
      <c r="A5" s="173">
        <v>2018</v>
      </c>
      <c r="B5" s="173">
        <v>10</v>
      </c>
      <c r="C5" s="173" t="s">
        <v>256</v>
      </c>
      <c r="D5" s="167" t="s">
        <v>248</v>
      </c>
      <c r="E5" s="158">
        <v>32700</v>
      </c>
      <c r="F5" s="173" t="s">
        <v>257</v>
      </c>
      <c r="G5" s="173" t="s">
        <v>258</v>
      </c>
      <c r="H5" s="173" t="s">
        <v>259</v>
      </c>
      <c r="I5" s="173"/>
    </row>
    <row r="6" spans="1:12" ht="24.75" customHeight="1">
      <c r="A6" s="159">
        <v>2018</v>
      </c>
      <c r="B6" s="159">
        <v>11</v>
      </c>
      <c r="C6" s="164" t="s">
        <v>233</v>
      </c>
      <c r="D6" s="167" t="s">
        <v>248</v>
      </c>
      <c r="E6" s="162">
        <v>400</v>
      </c>
      <c r="F6" s="161" t="s">
        <v>177</v>
      </c>
      <c r="G6" s="161" t="s">
        <v>234</v>
      </c>
      <c r="H6" s="159" t="s">
        <v>235</v>
      </c>
      <c r="I6" s="167"/>
    </row>
    <row r="7" spans="1:12" ht="24.75" customHeight="1">
      <c r="A7" s="167">
        <v>2018</v>
      </c>
      <c r="B7" s="167">
        <v>11</v>
      </c>
      <c r="C7" s="171" t="s">
        <v>230</v>
      </c>
      <c r="D7" s="167" t="s">
        <v>248</v>
      </c>
      <c r="E7" s="169">
        <v>12500</v>
      </c>
      <c r="F7" s="168" t="s">
        <v>177</v>
      </c>
      <c r="G7" s="167" t="s">
        <v>231</v>
      </c>
      <c r="H7" s="167" t="s">
        <v>232</v>
      </c>
      <c r="I7" s="167"/>
    </row>
    <row r="8" spans="1:12" s="136" customFormat="1" ht="24.75" customHeight="1">
      <c r="A8" s="159">
        <v>2018</v>
      </c>
      <c r="B8" s="159">
        <v>10</v>
      </c>
      <c r="C8" s="164" t="s">
        <v>475</v>
      </c>
      <c r="D8" s="159" t="s">
        <v>476</v>
      </c>
      <c r="E8" s="234">
        <v>250</v>
      </c>
      <c r="F8" s="159" t="s">
        <v>22</v>
      </c>
      <c r="G8" s="159" t="s">
        <v>471</v>
      </c>
      <c r="H8" s="159" t="s">
        <v>473</v>
      </c>
      <c r="I8" s="233"/>
      <c r="J8" s="23"/>
      <c r="K8" s="24"/>
      <c r="L8" s="23"/>
    </row>
    <row r="9" spans="1:12" ht="24.75" customHeight="1">
      <c r="A9" s="167"/>
      <c r="B9" s="167"/>
      <c r="C9" s="172"/>
      <c r="D9" s="168" t="s">
        <v>49</v>
      </c>
      <c r="E9" s="63" t="s">
        <v>80</v>
      </c>
      <c r="F9" s="168" t="s">
        <v>49</v>
      </c>
      <c r="G9" s="167"/>
      <c r="H9" s="173"/>
      <c r="I9" s="167"/>
    </row>
    <row r="10" spans="1:12" ht="24.75" customHeight="1">
      <c r="A10" s="167"/>
      <c r="B10" s="167"/>
      <c r="C10" s="171"/>
      <c r="D10" s="167"/>
      <c r="E10" s="80"/>
      <c r="F10" s="167"/>
      <c r="G10" s="167"/>
      <c r="H10" s="167"/>
      <c r="I10" s="165"/>
    </row>
    <row r="11" spans="1:12" ht="24.75" customHeight="1">
      <c r="A11" s="167"/>
      <c r="B11" s="167"/>
      <c r="C11" s="171"/>
      <c r="D11" s="167"/>
      <c r="E11" s="80"/>
      <c r="F11" s="167"/>
      <c r="G11" s="167"/>
      <c r="H11" s="167"/>
      <c r="I11" s="165"/>
    </row>
    <row r="12" spans="1:12" ht="24.75" customHeight="1">
      <c r="A12" s="130"/>
      <c r="B12" s="130"/>
      <c r="C12" s="77"/>
      <c r="D12" s="130"/>
      <c r="E12" s="78"/>
      <c r="F12" s="130"/>
      <c r="G12" s="130"/>
      <c r="H12" s="130"/>
      <c r="I12" s="129"/>
    </row>
    <row r="13" spans="1:12" ht="24.75" customHeight="1">
      <c r="A13" s="130"/>
      <c r="B13" s="130"/>
      <c r="C13" s="79"/>
      <c r="D13" s="166"/>
      <c r="E13" s="166"/>
      <c r="F13" s="166"/>
      <c r="G13" s="166"/>
      <c r="H13" s="167"/>
      <c r="I13" s="130"/>
    </row>
    <row r="14" spans="1:12" ht="24.75" customHeight="1">
      <c r="A14" s="50"/>
      <c r="B14" s="50"/>
      <c r="C14" s="79"/>
      <c r="D14" s="50"/>
      <c r="E14" s="78"/>
      <c r="F14" s="50"/>
      <c r="G14" s="50"/>
      <c r="H14" s="50"/>
      <c r="I14" s="50"/>
    </row>
    <row r="15" spans="1:12" ht="24.75" customHeight="1">
      <c r="A15" s="50"/>
      <c r="B15" s="50"/>
      <c r="C15" s="79"/>
      <c r="D15" s="50"/>
      <c r="E15" s="78"/>
      <c r="F15" s="50"/>
      <c r="G15" s="50"/>
      <c r="H15" s="50"/>
      <c r="I15" s="50"/>
    </row>
    <row r="16" spans="1:12" ht="24.75" customHeight="1">
      <c r="A16" s="50"/>
      <c r="B16" s="50"/>
      <c r="C16" s="77"/>
      <c r="D16" s="50"/>
      <c r="E16" s="81"/>
      <c r="F16" s="50"/>
      <c r="G16" s="50"/>
      <c r="H16" s="50"/>
      <c r="I16" s="62"/>
    </row>
    <row r="17" spans="1:9" ht="24.75" customHeight="1">
      <c r="A17" s="50"/>
      <c r="B17" s="50"/>
      <c r="C17" s="77"/>
      <c r="D17" s="50"/>
      <c r="E17" s="81"/>
      <c r="F17" s="50"/>
      <c r="G17" s="50"/>
      <c r="H17" s="50"/>
      <c r="I17" s="62"/>
    </row>
    <row r="18" spans="1:9" ht="24.75" customHeight="1">
      <c r="A18" s="50"/>
      <c r="B18" s="50"/>
      <c r="C18" s="77"/>
      <c r="D18" s="50"/>
      <c r="E18" s="81"/>
      <c r="F18" s="50"/>
      <c r="G18" s="50"/>
      <c r="H18" s="50"/>
      <c r="I18" s="62"/>
    </row>
    <row r="19" spans="1:9" ht="24.75" customHeight="1">
      <c r="A19" s="50"/>
      <c r="B19" s="50"/>
      <c r="C19" s="77"/>
      <c r="D19" s="50"/>
      <c r="E19" s="81"/>
      <c r="F19" s="50"/>
      <c r="G19" s="50"/>
      <c r="H19" s="50"/>
      <c r="I19" s="6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2 F14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E20" sqref="E2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11.33203125" style="23" bestFit="1" customWidth="1"/>
  </cols>
  <sheetData>
    <row r="1" spans="1:13" ht="25.5">
      <c r="A1" s="235" t="s">
        <v>124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7" customHeight="1">
      <c r="A2" s="91" t="s">
        <v>50</v>
      </c>
      <c r="B2" s="92" t="s">
        <v>51</v>
      </c>
      <c r="C2" s="91" t="s">
        <v>123</v>
      </c>
      <c r="D2" s="91" t="s">
        <v>122</v>
      </c>
      <c r="E2" s="91" t="s">
        <v>0</v>
      </c>
      <c r="F2" s="92" t="s">
        <v>121</v>
      </c>
      <c r="G2" s="92" t="s">
        <v>120</v>
      </c>
      <c r="H2" s="92" t="s">
        <v>119</v>
      </c>
      <c r="I2" s="92" t="s">
        <v>118</v>
      </c>
      <c r="J2" s="91" t="s">
        <v>52</v>
      </c>
      <c r="K2" s="91" t="s">
        <v>53</v>
      </c>
      <c r="L2" s="91" t="s">
        <v>54</v>
      </c>
      <c r="M2" s="91" t="s">
        <v>1</v>
      </c>
    </row>
    <row r="3" spans="1:13" s="101" customFormat="1" ht="27" customHeight="1">
      <c r="A3" s="108">
        <v>2018</v>
      </c>
      <c r="B3" s="109">
        <v>10</v>
      </c>
      <c r="C3" s="108" t="s">
        <v>251</v>
      </c>
      <c r="D3" s="108" t="s">
        <v>214</v>
      </c>
      <c r="E3" s="108" t="s">
        <v>252</v>
      </c>
      <c r="F3" s="110">
        <v>8000</v>
      </c>
      <c r="G3" s="110"/>
      <c r="H3" s="109"/>
      <c r="I3" s="110">
        <v>8000</v>
      </c>
      <c r="J3" s="108" t="s">
        <v>253</v>
      </c>
      <c r="K3" s="108" t="s">
        <v>254</v>
      </c>
      <c r="L3" s="108" t="s">
        <v>255</v>
      </c>
      <c r="M3" s="108"/>
    </row>
    <row r="4" spans="1:13" ht="27" customHeight="1">
      <c r="A4" s="103"/>
      <c r="B4" s="103"/>
      <c r="C4" s="104"/>
      <c r="D4" s="104"/>
      <c r="E4" s="99" t="s">
        <v>134</v>
      </c>
      <c r="F4" s="105" t="s">
        <v>135</v>
      </c>
      <c r="G4" s="106" t="s">
        <v>136</v>
      </c>
      <c r="H4" s="107"/>
      <c r="I4" s="107"/>
      <c r="J4" s="103"/>
      <c r="K4" s="103"/>
      <c r="L4" s="103"/>
      <c r="M4" s="102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0" sqref="C10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37" t="s">
        <v>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25.5">
      <c r="A2" s="238" t="s">
        <v>22</v>
      </c>
      <c r="B2" s="238"/>
      <c r="C2" s="1"/>
      <c r="D2" s="1"/>
      <c r="E2" s="1"/>
      <c r="F2" s="2"/>
      <c r="G2" s="2"/>
      <c r="H2" s="2"/>
      <c r="I2" s="2"/>
      <c r="J2" s="239" t="s">
        <v>3</v>
      </c>
      <c r="K2" s="239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/>
      <c r="B4" s="34"/>
      <c r="C4" s="115" t="s">
        <v>49</v>
      </c>
      <c r="D4" s="111" t="s">
        <v>187</v>
      </c>
      <c r="E4" s="111" t="s">
        <v>188</v>
      </c>
      <c r="F4" s="115" t="s">
        <v>49</v>
      </c>
      <c r="G4" s="12"/>
      <c r="H4" s="12"/>
      <c r="I4" s="33"/>
      <c r="J4" s="4"/>
      <c r="K4" s="3"/>
    </row>
    <row r="5" spans="1:11" ht="47.25" customHeight="1">
      <c r="A5" s="3"/>
      <c r="B5" s="34"/>
      <c r="C5" s="69"/>
      <c r="D5" s="3"/>
      <c r="E5" s="3"/>
      <c r="F5" s="69"/>
      <c r="G5" s="146"/>
      <c r="H5" s="12"/>
      <c r="I5" s="33"/>
      <c r="J5" s="4"/>
      <c r="K5" s="5"/>
    </row>
    <row r="6" spans="1:11" ht="47.25" customHeight="1">
      <c r="A6" s="111"/>
      <c r="B6" s="112"/>
      <c r="C6" s="115"/>
      <c r="D6" s="111"/>
      <c r="E6" s="111"/>
      <c r="F6" s="115"/>
      <c r="G6" s="148"/>
      <c r="H6" s="12"/>
      <c r="I6" s="33"/>
      <c r="J6" s="4"/>
      <c r="K6" s="5"/>
    </row>
    <row r="7" spans="1:11" ht="47.2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47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ht="47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1" ht="47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ht="47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7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47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E9" sqref="E9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37" t="s">
        <v>23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25.5">
      <c r="A2" s="238" t="s">
        <v>22</v>
      </c>
      <c r="B2" s="238"/>
      <c r="C2" s="1"/>
      <c r="D2" s="1"/>
      <c r="E2" s="1"/>
      <c r="F2" s="11"/>
      <c r="G2" s="11"/>
      <c r="H2" s="11"/>
      <c r="I2" s="11"/>
      <c r="J2" s="239" t="s">
        <v>3</v>
      </c>
      <c r="K2" s="239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24</v>
      </c>
      <c r="F3" s="9" t="s">
        <v>19</v>
      </c>
      <c r="G3" s="9" t="s">
        <v>25</v>
      </c>
      <c r="H3" s="9" t="s">
        <v>28</v>
      </c>
      <c r="I3" s="9" t="s">
        <v>26</v>
      </c>
      <c r="J3" s="9" t="s">
        <v>27</v>
      </c>
      <c r="K3" s="9" t="s">
        <v>1</v>
      </c>
    </row>
    <row r="4" spans="1:11" s="124" customFormat="1" ht="42" customHeight="1">
      <c r="A4" s="111" t="s">
        <v>22</v>
      </c>
      <c r="B4" s="112" t="s">
        <v>260</v>
      </c>
      <c r="C4" s="119" t="s">
        <v>194</v>
      </c>
      <c r="D4" s="118" t="s">
        <v>261</v>
      </c>
      <c r="E4" s="118" t="s">
        <v>262</v>
      </c>
      <c r="F4" s="120">
        <v>40041950</v>
      </c>
      <c r="G4" s="147">
        <v>0.87744999999999995</v>
      </c>
      <c r="H4" s="125" t="s">
        <v>263</v>
      </c>
      <c r="I4" s="121">
        <v>0.87856000000000001</v>
      </c>
      <c r="J4" s="122">
        <v>35155700</v>
      </c>
      <c r="K4" s="123"/>
    </row>
    <row r="5" spans="1:11" ht="42" customHeight="1">
      <c r="A5" s="111"/>
      <c r="B5" s="112"/>
      <c r="C5" s="115" t="s">
        <v>49</v>
      </c>
      <c r="D5" s="111" t="s">
        <v>187</v>
      </c>
      <c r="E5" s="111" t="s">
        <v>188</v>
      </c>
      <c r="F5" s="115" t="s">
        <v>49</v>
      </c>
      <c r="G5" s="147"/>
      <c r="H5" s="70"/>
      <c r="I5" s="121"/>
      <c r="J5" s="71"/>
      <c r="K5" s="44"/>
    </row>
    <row r="6" spans="1:11" ht="42" customHeight="1">
      <c r="A6" s="3"/>
      <c r="B6" s="111"/>
      <c r="C6" s="68"/>
      <c r="D6" s="68"/>
      <c r="E6" s="68"/>
      <c r="F6" s="68"/>
      <c r="G6" s="111"/>
      <c r="H6" s="111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31" zoomScale="130" zoomScaleNormal="130" workbookViewId="0">
      <selection activeCell="E32" sqref="E32:H32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</cols>
  <sheetData>
    <row r="1" spans="1:9" ht="25.5">
      <c r="A1" s="237" t="s">
        <v>186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7" t="s">
        <v>22</v>
      </c>
      <c r="B2" s="10"/>
      <c r="C2" s="1"/>
      <c r="D2" s="1"/>
      <c r="E2" s="1"/>
      <c r="F2" s="2"/>
      <c r="G2" s="2"/>
      <c r="H2" s="239" t="s">
        <v>3</v>
      </c>
      <c r="I2" s="239"/>
    </row>
    <row r="3" spans="1:9" ht="29.25" customHeight="1">
      <c r="A3" s="9" t="s">
        <v>5</v>
      </c>
      <c r="B3" s="9" t="s">
        <v>30</v>
      </c>
      <c r="C3" s="9" t="s">
        <v>13</v>
      </c>
      <c r="D3" s="9" t="s">
        <v>14</v>
      </c>
      <c r="E3" s="9" t="s">
        <v>15</v>
      </c>
      <c r="F3" s="9" t="s">
        <v>16</v>
      </c>
      <c r="G3" s="42" t="s">
        <v>68</v>
      </c>
      <c r="H3" s="9" t="s">
        <v>29</v>
      </c>
      <c r="I3" s="9" t="s">
        <v>17</v>
      </c>
    </row>
    <row r="4" spans="1:9" ht="25.5" customHeight="1">
      <c r="A4" s="206" t="s">
        <v>85</v>
      </c>
      <c r="B4" s="206" t="s">
        <v>86</v>
      </c>
      <c r="C4" s="207">
        <v>1023600</v>
      </c>
      <c r="D4" s="208" t="s">
        <v>82</v>
      </c>
      <c r="E4" s="208" t="s">
        <v>84</v>
      </c>
      <c r="F4" s="209" t="s">
        <v>81</v>
      </c>
      <c r="G4" s="209" t="s">
        <v>215</v>
      </c>
      <c r="H4" s="209" t="s">
        <v>285</v>
      </c>
      <c r="I4" s="210"/>
    </row>
    <row r="5" spans="1:9" ht="25.5" customHeight="1">
      <c r="A5" s="211" t="s">
        <v>223</v>
      </c>
      <c r="B5" s="211" t="s">
        <v>87</v>
      </c>
      <c r="C5" s="212">
        <v>13572000</v>
      </c>
      <c r="D5" s="213" t="s">
        <v>88</v>
      </c>
      <c r="E5" s="209" t="s">
        <v>84</v>
      </c>
      <c r="F5" s="209" t="s">
        <v>83</v>
      </c>
      <c r="G5" s="209" t="s">
        <v>215</v>
      </c>
      <c r="H5" s="209" t="s">
        <v>285</v>
      </c>
      <c r="I5" s="210"/>
    </row>
    <row r="6" spans="1:9" ht="25.5" customHeight="1">
      <c r="A6" s="211" t="s">
        <v>89</v>
      </c>
      <c r="B6" s="211" t="s">
        <v>90</v>
      </c>
      <c r="C6" s="212">
        <v>8428200</v>
      </c>
      <c r="D6" s="214" t="s">
        <v>91</v>
      </c>
      <c r="E6" s="215" t="s">
        <v>92</v>
      </c>
      <c r="F6" s="209" t="s">
        <v>93</v>
      </c>
      <c r="G6" s="209" t="s">
        <v>215</v>
      </c>
      <c r="H6" s="209" t="s">
        <v>285</v>
      </c>
      <c r="I6" s="210"/>
    </row>
    <row r="7" spans="1:9" ht="25.5" customHeight="1">
      <c r="A7" s="211" t="s">
        <v>222</v>
      </c>
      <c r="B7" s="211" t="s">
        <v>94</v>
      </c>
      <c r="C7" s="212">
        <v>3480000</v>
      </c>
      <c r="D7" s="213" t="s">
        <v>95</v>
      </c>
      <c r="E7" s="209" t="s">
        <v>92</v>
      </c>
      <c r="F7" s="209" t="s">
        <v>93</v>
      </c>
      <c r="G7" s="209" t="s">
        <v>215</v>
      </c>
      <c r="H7" s="209" t="s">
        <v>285</v>
      </c>
      <c r="I7" s="209"/>
    </row>
    <row r="8" spans="1:9" ht="25.5" customHeight="1">
      <c r="A8" s="211" t="s">
        <v>221</v>
      </c>
      <c r="B8" s="211" t="s">
        <v>96</v>
      </c>
      <c r="C8" s="212">
        <v>14964000</v>
      </c>
      <c r="D8" s="213" t="s">
        <v>97</v>
      </c>
      <c r="E8" s="209" t="s">
        <v>92</v>
      </c>
      <c r="F8" s="209" t="s">
        <v>93</v>
      </c>
      <c r="G8" s="209" t="s">
        <v>215</v>
      </c>
      <c r="H8" s="209" t="s">
        <v>285</v>
      </c>
      <c r="I8" s="216"/>
    </row>
    <row r="9" spans="1:9" ht="25.5" customHeight="1">
      <c r="A9" s="211" t="s">
        <v>220</v>
      </c>
      <c r="B9" s="211" t="s">
        <v>98</v>
      </c>
      <c r="C9" s="212">
        <v>3000000</v>
      </c>
      <c r="D9" s="213" t="s">
        <v>99</v>
      </c>
      <c r="E9" s="209" t="s">
        <v>92</v>
      </c>
      <c r="F9" s="209" t="s">
        <v>100</v>
      </c>
      <c r="G9" s="209" t="s">
        <v>215</v>
      </c>
      <c r="H9" s="209" t="s">
        <v>285</v>
      </c>
      <c r="I9" s="209"/>
    </row>
    <row r="10" spans="1:9" ht="25.5" customHeight="1">
      <c r="A10" s="211" t="s">
        <v>219</v>
      </c>
      <c r="B10" s="211" t="s">
        <v>101</v>
      </c>
      <c r="C10" s="212">
        <v>3840000</v>
      </c>
      <c r="D10" s="213" t="s">
        <v>102</v>
      </c>
      <c r="E10" s="209" t="s">
        <v>92</v>
      </c>
      <c r="F10" s="209" t="s">
        <v>93</v>
      </c>
      <c r="G10" s="209" t="s">
        <v>215</v>
      </c>
      <c r="H10" s="209" t="s">
        <v>285</v>
      </c>
      <c r="I10" s="209"/>
    </row>
    <row r="11" spans="1:9" ht="25.5" customHeight="1">
      <c r="A11" s="211" t="s">
        <v>218</v>
      </c>
      <c r="B11" s="211" t="s">
        <v>103</v>
      </c>
      <c r="C11" s="212">
        <v>5016000</v>
      </c>
      <c r="D11" s="213" t="s">
        <v>104</v>
      </c>
      <c r="E11" s="209" t="s">
        <v>105</v>
      </c>
      <c r="F11" s="209" t="s">
        <v>93</v>
      </c>
      <c r="G11" s="209" t="s">
        <v>215</v>
      </c>
      <c r="H11" s="209" t="s">
        <v>285</v>
      </c>
      <c r="I11" s="209"/>
    </row>
    <row r="12" spans="1:9" ht="25.5" customHeight="1">
      <c r="A12" s="211" t="s">
        <v>216</v>
      </c>
      <c r="B12" s="211" t="s">
        <v>106</v>
      </c>
      <c r="C12" s="212">
        <v>1752000</v>
      </c>
      <c r="D12" s="213" t="s">
        <v>107</v>
      </c>
      <c r="E12" s="209" t="s">
        <v>105</v>
      </c>
      <c r="F12" s="209" t="s">
        <v>93</v>
      </c>
      <c r="G12" s="209" t="s">
        <v>215</v>
      </c>
      <c r="H12" s="209" t="s">
        <v>285</v>
      </c>
      <c r="I12" s="209"/>
    </row>
    <row r="13" spans="1:9" ht="25.5" customHeight="1">
      <c r="A13" s="206" t="s">
        <v>217</v>
      </c>
      <c r="B13" s="206" t="s">
        <v>108</v>
      </c>
      <c r="C13" s="207">
        <v>6840000</v>
      </c>
      <c r="D13" s="213" t="s">
        <v>109</v>
      </c>
      <c r="E13" s="209" t="s">
        <v>105</v>
      </c>
      <c r="F13" s="209" t="s">
        <v>93</v>
      </c>
      <c r="G13" s="209" t="s">
        <v>215</v>
      </c>
      <c r="H13" s="209" t="s">
        <v>285</v>
      </c>
      <c r="I13" s="209"/>
    </row>
    <row r="14" spans="1:9" ht="25.5" customHeight="1">
      <c r="A14" s="206" t="s">
        <v>137</v>
      </c>
      <c r="B14" s="206" t="s">
        <v>139</v>
      </c>
      <c r="C14" s="207">
        <v>17850000</v>
      </c>
      <c r="D14" s="214" t="s">
        <v>140</v>
      </c>
      <c r="E14" s="215" t="s">
        <v>141</v>
      </c>
      <c r="F14" s="209" t="s">
        <v>142</v>
      </c>
      <c r="G14" s="209" t="s">
        <v>215</v>
      </c>
      <c r="H14" s="209" t="s">
        <v>285</v>
      </c>
      <c r="I14" s="209"/>
    </row>
    <row r="15" spans="1:9" ht="25.5" customHeight="1">
      <c r="A15" s="206" t="s">
        <v>169</v>
      </c>
      <c r="B15" s="206" t="s">
        <v>160</v>
      </c>
      <c r="C15" s="207">
        <v>3960000</v>
      </c>
      <c r="D15" s="208" t="s">
        <v>161</v>
      </c>
      <c r="E15" s="208" t="s">
        <v>162</v>
      </c>
      <c r="F15" s="209" t="s">
        <v>163</v>
      </c>
      <c r="G15" s="209" t="s">
        <v>215</v>
      </c>
      <c r="H15" s="209" t="s">
        <v>285</v>
      </c>
      <c r="I15" s="209"/>
    </row>
    <row r="16" spans="1:9" ht="25.5" customHeight="1">
      <c r="A16" s="206" t="s">
        <v>164</v>
      </c>
      <c r="B16" s="206" t="s">
        <v>168</v>
      </c>
      <c r="C16" s="207">
        <v>3960000</v>
      </c>
      <c r="D16" s="208" t="s">
        <v>165</v>
      </c>
      <c r="E16" s="208" t="s">
        <v>166</v>
      </c>
      <c r="F16" s="209" t="s">
        <v>167</v>
      </c>
      <c r="G16" s="209" t="s">
        <v>215</v>
      </c>
      <c r="H16" s="209" t="s">
        <v>285</v>
      </c>
      <c r="I16" s="217"/>
    </row>
    <row r="17" spans="1:9" ht="25.5" customHeight="1">
      <c r="A17" s="206" t="s">
        <v>171</v>
      </c>
      <c r="B17" s="206" t="s">
        <v>172</v>
      </c>
      <c r="C17" s="218" t="s">
        <v>170</v>
      </c>
      <c r="D17" s="214" t="s">
        <v>173</v>
      </c>
      <c r="E17" s="215" t="s">
        <v>174</v>
      </c>
      <c r="F17" s="209" t="s">
        <v>175</v>
      </c>
      <c r="G17" s="209" t="s">
        <v>215</v>
      </c>
      <c r="H17" s="209" t="s">
        <v>285</v>
      </c>
      <c r="I17" s="217"/>
    </row>
    <row r="18" spans="1:9" ht="25.5" customHeight="1">
      <c r="A18" s="219" t="s">
        <v>180</v>
      </c>
      <c r="B18" s="206" t="s">
        <v>181</v>
      </c>
      <c r="C18" s="220">
        <v>8580000</v>
      </c>
      <c r="D18" s="214" t="s">
        <v>182</v>
      </c>
      <c r="E18" s="214" t="s">
        <v>183</v>
      </c>
      <c r="F18" s="209" t="s">
        <v>184</v>
      </c>
      <c r="G18" s="209" t="s">
        <v>215</v>
      </c>
      <c r="H18" s="209" t="s">
        <v>285</v>
      </c>
      <c r="I18" s="217"/>
    </row>
    <row r="19" spans="1:9" s="101" customFormat="1" ht="25.5" customHeight="1">
      <c r="A19" s="221" t="s">
        <v>199</v>
      </c>
      <c r="B19" s="221" t="s">
        <v>200</v>
      </c>
      <c r="C19" s="203">
        <v>4179000</v>
      </c>
      <c r="D19" s="204" t="s">
        <v>201</v>
      </c>
      <c r="E19" s="205" t="s">
        <v>206</v>
      </c>
      <c r="F19" s="222" t="s">
        <v>202</v>
      </c>
      <c r="G19" s="209" t="s">
        <v>215</v>
      </c>
      <c r="H19" s="209" t="s">
        <v>285</v>
      </c>
      <c r="I19" s="223"/>
    </row>
    <row r="20" spans="1:9" s="101" customFormat="1" ht="25.5" customHeight="1">
      <c r="A20" s="221" t="s">
        <v>203</v>
      </c>
      <c r="B20" s="221" t="s">
        <v>200</v>
      </c>
      <c r="C20" s="203">
        <v>4356000</v>
      </c>
      <c r="D20" s="204" t="s">
        <v>204</v>
      </c>
      <c r="E20" s="205" t="s">
        <v>205</v>
      </c>
      <c r="F20" s="222" t="s">
        <v>202</v>
      </c>
      <c r="G20" s="209" t="s">
        <v>215</v>
      </c>
      <c r="H20" s="209" t="s">
        <v>285</v>
      </c>
      <c r="I20" s="223"/>
    </row>
    <row r="21" spans="1:9" s="90" customFormat="1" ht="25.5" customHeight="1">
      <c r="A21" s="224" t="s">
        <v>416</v>
      </c>
      <c r="B21" s="224" t="s">
        <v>426</v>
      </c>
      <c r="C21" s="225">
        <v>1458500</v>
      </c>
      <c r="D21" s="226" t="s">
        <v>448</v>
      </c>
      <c r="E21" s="226" t="s">
        <v>448</v>
      </c>
      <c r="F21" s="226" t="s">
        <v>449</v>
      </c>
      <c r="G21" s="226" t="s">
        <v>449</v>
      </c>
      <c r="H21" s="226" t="s">
        <v>449</v>
      </c>
      <c r="I21" s="227"/>
    </row>
    <row r="22" spans="1:9" ht="25.5" customHeight="1">
      <c r="A22" s="224" t="s">
        <v>417</v>
      </c>
      <c r="B22" s="224" t="s">
        <v>427</v>
      </c>
      <c r="C22" s="225">
        <v>2020000</v>
      </c>
      <c r="D22" s="226" t="s">
        <v>448</v>
      </c>
      <c r="E22" s="226" t="s">
        <v>448</v>
      </c>
      <c r="F22" s="226" t="s">
        <v>449</v>
      </c>
      <c r="G22" s="226" t="s">
        <v>449</v>
      </c>
      <c r="H22" s="226" t="s">
        <v>449</v>
      </c>
      <c r="I22" s="217"/>
    </row>
    <row r="23" spans="1:9" s="136" customFormat="1" ht="25.5" customHeight="1">
      <c r="A23" s="224" t="s">
        <v>418</v>
      </c>
      <c r="B23" s="224" t="s">
        <v>428</v>
      </c>
      <c r="C23" s="225">
        <v>5717050</v>
      </c>
      <c r="D23" s="226" t="s">
        <v>450</v>
      </c>
      <c r="E23" s="226" t="s">
        <v>450</v>
      </c>
      <c r="F23" s="226" t="s">
        <v>449</v>
      </c>
      <c r="G23" s="226" t="s">
        <v>449</v>
      </c>
      <c r="H23" s="226" t="s">
        <v>449</v>
      </c>
      <c r="I23" s="217"/>
    </row>
    <row r="24" spans="1:9" s="136" customFormat="1" ht="25.5" customHeight="1">
      <c r="A24" s="224" t="s">
        <v>419</v>
      </c>
      <c r="B24" s="224" t="s">
        <v>429</v>
      </c>
      <c r="C24" s="228">
        <v>500000</v>
      </c>
      <c r="D24" s="226" t="s">
        <v>451</v>
      </c>
      <c r="E24" s="226" t="s">
        <v>449</v>
      </c>
      <c r="F24" s="226" t="s">
        <v>449</v>
      </c>
      <c r="G24" s="226" t="s">
        <v>449</v>
      </c>
      <c r="H24" s="226" t="s">
        <v>449</v>
      </c>
      <c r="I24" s="217"/>
    </row>
    <row r="25" spans="1:9" s="136" customFormat="1" ht="25.5" customHeight="1">
      <c r="A25" s="224" t="s">
        <v>420</v>
      </c>
      <c r="B25" s="224" t="s">
        <v>430</v>
      </c>
      <c r="C25" s="228">
        <v>12600000</v>
      </c>
      <c r="D25" s="226" t="s">
        <v>451</v>
      </c>
      <c r="E25" s="226" t="s">
        <v>449</v>
      </c>
      <c r="F25" s="226" t="s">
        <v>449</v>
      </c>
      <c r="G25" s="226" t="s">
        <v>449</v>
      </c>
      <c r="H25" s="226" t="s">
        <v>449</v>
      </c>
      <c r="I25" s="217"/>
    </row>
    <row r="26" spans="1:9" s="136" customFormat="1" ht="25.5" customHeight="1">
      <c r="A26" s="224" t="s">
        <v>298</v>
      </c>
      <c r="B26" s="224" t="s">
        <v>300</v>
      </c>
      <c r="C26" s="228">
        <v>1386000</v>
      </c>
      <c r="D26" s="226" t="s">
        <v>452</v>
      </c>
      <c r="E26" s="226" t="s">
        <v>452</v>
      </c>
      <c r="F26" s="226" t="s">
        <v>453</v>
      </c>
      <c r="G26" s="226" t="s">
        <v>453</v>
      </c>
      <c r="H26" s="226" t="s">
        <v>453</v>
      </c>
      <c r="I26" s="229"/>
    </row>
    <row r="27" spans="1:9" ht="25.5" customHeight="1">
      <c r="A27" s="224" t="s">
        <v>421</v>
      </c>
      <c r="B27" s="224" t="s">
        <v>431</v>
      </c>
      <c r="C27" s="228">
        <v>970000</v>
      </c>
      <c r="D27" s="204" t="s">
        <v>454</v>
      </c>
      <c r="E27" s="204" t="s">
        <v>454</v>
      </c>
      <c r="F27" s="222" t="s">
        <v>455</v>
      </c>
      <c r="G27" s="222" t="s">
        <v>455</v>
      </c>
      <c r="H27" s="222" t="s">
        <v>455</v>
      </c>
      <c r="I27" s="230"/>
    </row>
    <row r="28" spans="1:9" ht="25.5" customHeight="1">
      <c r="A28" s="224" t="s">
        <v>422</v>
      </c>
      <c r="B28" s="224" t="s">
        <v>432</v>
      </c>
      <c r="C28" s="228">
        <v>350000</v>
      </c>
      <c r="D28" s="230" t="s">
        <v>456</v>
      </c>
      <c r="E28" s="230" t="s">
        <v>457</v>
      </c>
      <c r="F28" s="230" t="s">
        <v>457</v>
      </c>
      <c r="G28" s="230" t="s">
        <v>457</v>
      </c>
      <c r="H28" s="230" t="s">
        <v>457</v>
      </c>
      <c r="I28" s="230"/>
    </row>
    <row r="29" spans="1:9" ht="25.5" customHeight="1">
      <c r="A29" s="224" t="s">
        <v>313</v>
      </c>
      <c r="B29" s="224" t="s">
        <v>433</v>
      </c>
      <c r="C29" s="228">
        <v>220000</v>
      </c>
      <c r="D29" s="230" t="s">
        <v>458</v>
      </c>
      <c r="E29" s="230" t="s">
        <v>459</v>
      </c>
      <c r="F29" s="230" t="s">
        <v>459</v>
      </c>
      <c r="G29" s="230" t="s">
        <v>459</v>
      </c>
      <c r="H29" s="230" t="s">
        <v>459</v>
      </c>
      <c r="I29" s="230"/>
    </row>
    <row r="30" spans="1:9" ht="25.5" customHeight="1">
      <c r="A30" s="224" t="s">
        <v>377</v>
      </c>
      <c r="B30" s="224" t="s">
        <v>379</v>
      </c>
      <c r="C30" s="228">
        <v>3415500</v>
      </c>
      <c r="D30" s="230" t="s">
        <v>458</v>
      </c>
      <c r="E30" s="230" t="s">
        <v>458</v>
      </c>
      <c r="F30" s="230" t="s">
        <v>459</v>
      </c>
      <c r="G30" s="230" t="s">
        <v>459</v>
      </c>
      <c r="H30" s="230" t="s">
        <v>459</v>
      </c>
      <c r="I30" s="230"/>
    </row>
    <row r="31" spans="1:9" ht="25.5" customHeight="1">
      <c r="A31" s="224" t="s">
        <v>423</v>
      </c>
      <c r="B31" s="224" t="s">
        <v>269</v>
      </c>
      <c r="C31" s="228">
        <v>2252090</v>
      </c>
      <c r="D31" s="230" t="s">
        <v>460</v>
      </c>
      <c r="E31" s="230" t="s">
        <v>460</v>
      </c>
      <c r="F31" s="230" t="s">
        <v>461</v>
      </c>
      <c r="G31" s="230" t="s">
        <v>461</v>
      </c>
      <c r="H31" s="230" t="s">
        <v>461</v>
      </c>
      <c r="I31" s="230"/>
    </row>
    <row r="32" spans="1:9" ht="25.5" customHeight="1">
      <c r="A32" s="224" t="s">
        <v>424</v>
      </c>
      <c r="B32" s="224" t="s">
        <v>434</v>
      </c>
      <c r="C32" s="228">
        <v>6239920</v>
      </c>
      <c r="D32" s="230" t="s">
        <v>467</v>
      </c>
      <c r="E32" s="230" t="s">
        <v>320</v>
      </c>
      <c r="F32" s="230" t="s">
        <v>320</v>
      </c>
      <c r="G32" s="230" t="s">
        <v>320</v>
      </c>
      <c r="H32" s="230" t="s">
        <v>320</v>
      </c>
      <c r="I32" s="230"/>
    </row>
    <row r="33" spans="1:9" ht="25.5" customHeight="1">
      <c r="A33" s="224" t="s">
        <v>425</v>
      </c>
      <c r="B33" s="224" t="s">
        <v>435</v>
      </c>
      <c r="C33" s="228">
        <v>330000</v>
      </c>
      <c r="D33" s="230" t="s">
        <v>456</v>
      </c>
      <c r="E33" s="230" t="s">
        <v>459</v>
      </c>
      <c r="F33" s="230" t="s">
        <v>459</v>
      </c>
      <c r="G33" s="230" t="s">
        <v>459</v>
      </c>
      <c r="H33" s="230" t="s">
        <v>459</v>
      </c>
      <c r="I33" s="230"/>
    </row>
    <row r="34" spans="1:9" ht="25.5" customHeight="1">
      <c r="A34" s="231"/>
      <c r="B34" s="231"/>
      <c r="C34" s="168" t="s">
        <v>49</v>
      </c>
      <c r="D34" s="63" t="s">
        <v>80</v>
      </c>
      <c r="E34" s="168" t="s">
        <v>49</v>
      </c>
      <c r="F34" s="231"/>
      <c r="G34" s="231"/>
      <c r="H34" s="231"/>
      <c r="I34" s="231"/>
    </row>
    <row r="35" spans="1:9" ht="25.5" customHeight="1">
      <c r="A35" s="231"/>
      <c r="B35" s="231"/>
      <c r="C35" s="231"/>
      <c r="D35" s="231"/>
      <c r="E35" s="231"/>
      <c r="F35" s="231"/>
      <c r="G35" s="231"/>
      <c r="H35" s="231"/>
      <c r="I35" s="231"/>
    </row>
    <row r="36" spans="1:9" ht="25.5" customHeight="1">
      <c r="A36" s="231"/>
      <c r="B36" s="231"/>
      <c r="C36" s="231"/>
      <c r="D36" s="231"/>
      <c r="E36" s="231"/>
      <c r="F36" s="231"/>
      <c r="G36" s="231"/>
      <c r="H36" s="231"/>
      <c r="I36" s="231"/>
    </row>
    <row r="37" spans="1:9" ht="25.5" customHeight="1">
      <c r="A37" s="231"/>
      <c r="B37" s="231"/>
      <c r="C37" s="231"/>
      <c r="D37" s="231"/>
      <c r="E37" s="231"/>
      <c r="F37" s="231"/>
      <c r="G37" s="231"/>
      <c r="H37" s="231"/>
      <c r="I37" s="231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5" zoomScale="130" zoomScaleNormal="130" workbookViewId="0">
      <selection activeCell="A33" sqref="A33"/>
    </sheetView>
  </sheetViews>
  <sheetFormatPr defaultRowHeight="13.5"/>
  <cols>
    <col min="1" max="1" width="12.5546875" style="6" customWidth="1"/>
    <col min="2" max="2" width="20.77734375" style="87" customWidth="1"/>
    <col min="3" max="3" width="11.109375" style="89" customWidth="1"/>
    <col min="4" max="4" width="9.5546875" style="88" customWidth="1"/>
    <col min="5" max="8" width="9.5546875" style="84" customWidth="1"/>
    <col min="9" max="9" width="16.109375" style="20" customWidth="1"/>
  </cols>
  <sheetData>
    <row r="1" spans="1:9" ht="25.5">
      <c r="A1" s="237" t="s">
        <v>18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76" t="s">
        <v>22</v>
      </c>
      <c r="B2" s="85"/>
      <c r="C2" s="86"/>
      <c r="D2" s="83"/>
      <c r="E2" s="83"/>
      <c r="F2" s="83"/>
      <c r="G2" s="83"/>
      <c r="H2" s="83"/>
      <c r="I2" s="72" t="s">
        <v>115</v>
      </c>
    </row>
    <row r="3" spans="1:9" ht="24.75" customHeight="1">
      <c r="A3" s="94" t="s">
        <v>4</v>
      </c>
      <c r="B3" s="95" t="s">
        <v>5</v>
      </c>
      <c r="C3" s="95" t="s">
        <v>110</v>
      </c>
      <c r="D3" s="96" t="s">
        <v>111</v>
      </c>
      <c r="E3" s="96" t="s">
        <v>116</v>
      </c>
      <c r="F3" s="96" t="s">
        <v>112</v>
      </c>
      <c r="G3" s="96" t="s">
        <v>113</v>
      </c>
      <c r="H3" s="96" t="s">
        <v>114</v>
      </c>
      <c r="I3" s="97" t="s">
        <v>125</v>
      </c>
    </row>
    <row r="4" spans="1:9" s="126" customFormat="1" ht="22.5" customHeight="1">
      <c r="A4" s="186" t="s">
        <v>147</v>
      </c>
      <c r="B4" s="127" t="s">
        <v>400</v>
      </c>
      <c r="C4" s="128" t="s">
        <v>148</v>
      </c>
      <c r="D4" s="187">
        <v>1023600</v>
      </c>
      <c r="E4" s="188" t="s">
        <v>149</v>
      </c>
      <c r="F4" s="187">
        <v>85300</v>
      </c>
      <c r="G4" s="187"/>
      <c r="H4" s="187">
        <f>85300*7</f>
        <v>597100</v>
      </c>
      <c r="I4" s="189"/>
    </row>
    <row r="5" spans="1:9" s="126" customFormat="1" ht="22.5" customHeight="1">
      <c r="A5" s="186" t="s">
        <v>147</v>
      </c>
      <c r="B5" s="116" t="s">
        <v>401</v>
      </c>
      <c r="C5" s="116" t="s">
        <v>150</v>
      </c>
      <c r="D5" s="187">
        <v>3840000</v>
      </c>
      <c r="E5" s="187"/>
      <c r="F5" s="190">
        <v>320000</v>
      </c>
      <c r="G5" s="187"/>
      <c r="H5" s="190">
        <f>320000*7</f>
        <v>2240000</v>
      </c>
      <c r="I5" s="189"/>
    </row>
    <row r="6" spans="1:9" s="126" customFormat="1" ht="22.5" customHeight="1">
      <c r="A6" s="186" t="s">
        <v>147</v>
      </c>
      <c r="B6" s="116" t="s">
        <v>402</v>
      </c>
      <c r="C6" s="116" t="s">
        <v>151</v>
      </c>
      <c r="D6" s="187">
        <v>3000000</v>
      </c>
      <c r="E6" s="187"/>
      <c r="F6" s="190">
        <v>250000</v>
      </c>
      <c r="G6" s="187"/>
      <c r="H6" s="190">
        <f>250000*7</f>
        <v>1750000</v>
      </c>
      <c r="I6" s="189"/>
    </row>
    <row r="7" spans="1:9" s="126" customFormat="1" ht="22.5" customHeight="1">
      <c r="A7" s="186" t="s">
        <v>147</v>
      </c>
      <c r="B7" s="116" t="s">
        <v>403</v>
      </c>
      <c r="C7" s="116" t="s">
        <v>152</v>
      </c>
      <c r="D7" s="187">
        <v>5016000</v>
      </c>
      <c r="E7" s="187"/>
      <c r="F7" s="190">
        <v>418000</v>
      </c>
      <c r="G7" s="187"/>
      <c r="H7" s="190">
        <f>418000*7</f>
        <v>2926000</v>
      </c>
      <c r="I7" s="189"/>
    </row>
    <row r="8" spans="1:9" s="126" customFormat="1" ht="22.5" customHeight="1">
      <c r="A8" s="186" t="s">
        <v>147</v>
      </c>
      <c r="B8" s="116" t="s">
        <v>404</v>
      </c>
      <c r="C8" s="116" t="s">
        <v>153</v>
      </c>
      <c r="D8" s="187">
        <v>3480000</v>
      </c>
      <c r="E8" s="187"/>
      <c r="F8" s="190">
        <v>290000</v>
      </c>
      <c r="G8" s="187"/>
      <c r="H8" s="190">
        <f>290000*7</f>
        <v>2030000</v>
      </c>
      <c r="I8" s="189"/>
    </row>
    <row r="9" spans="1:9" s="126" customFormat="1" ht="22.5" customHeight="1">
      <c r="A9" s="186" t="s">
        <v>147</v>
      </c>
      <c r="B9" s="116" t="s">
        <v>405</v>
      </c>
      <c r="C9" s="116" t="s">
        <v>154</v>
      </c>
      <c r="D9" s="187">
        <v>1752000</v>
      </c>
      <c r="E9" s="187"/>
      <c r="F9" s="190">
        <v>146000</v>
      </c>
      <c r="G9" s="187"/>
      <c r="H9" s="190">
        <f>146000*7</f>
        <v>1022000</v>
      </c>
      <c r="I9" s="189"/>
    </row>
    <row r="10" spans="1:9" s="126" customFormat="1" ht="22.5" customHeight="1">
      <c r="A10" s="186" t="s">
        <v>147</v>
      </c>
      <c r="B10" s="116" t="s">
        <v>406</v>
      </c>
      <c r="C10" s="116" t="s">
        <v>155</v>
      </c>
      <c r="D10" s="187">
        <v>14964000</v>
      </c>
      <c r="E10" s="187"/>
      <c r="F10" s="190">
        <v>1247000</v>
      </c>
      <c r="G10" s="187"/>
      <c r="H10" s="190">
        <f>1247000*7</f>
        <v>8729000</v>
      </c>
      <c r="I10" s="189"/>
    </row>
    <row r="11" spans="1:9" s="126" customFormat="1" ht="22.5" customHeight="1">
      <c r="A11" s="186" t="s">
        <v>147</v>
      </c>
      <c r="B11" s="116" t="s">
        <v>407</v>
      </c>
      <c r="C11" s="116" t="s">
        <v>156</v>
      </c>
      <c r="D11" s="187">
        <v>13572000</v>
      </c>
      <c r="E11" s="187"/>
      <c r="F11" s="190">
        <v>1131000</v>
      </c>
      <c r="G11" s="187"/>
      <c r="H11" s="190">
        <f>1131000*7</f>
        <v>7917000</v>
      </c>
      <c r="I11" s="189"/>
    </row>
    <row r="12" spans="1:9" s="126" customFormat="1" ht="22.5" customHeight="1">
      <c r="A12" s="186" t="s">
        <v>147</v>
      </c>
      <c r="B12" s="116" t="s">
        <v>408</v>
      </c>
      <c r="C12" s="116" t="s">
        <v>157</v>
      </c>
      <c r="D12" s="187">
        <v>6840000</v>
      </c>
      <c r="E12" s="187"/>
      <c r="F12" s="190">
        <v>570000</v>
      </c>
      <c r="G12" s="187"/>
      <c r="H12" s="190">
        <f>570000*7</f>
        <v>3990000</v>
      </c>
      <c r="I12" s="189"/>
    </row>
    <row r="13" spans="1:9" s="126" customFormat="1" ht="22.5" customHeight="1">
      <c r="A13" s="186" t="s">
        <v>147</v>
      </c>
      <c r="B13" s="116" t="s">
        <v>409</v>
      </c>
      <c r="C13" s="116" t="s">
        <v>158</v>
      </c>
      <c r="D13" s="191">
        <v>3960000</v>
      </c>
      <c r="E13" s="187"/>
      <c r="F13" s="190">
        <v>330000</v>
      </c>
      <c r="G13" s="187"/>
      <c r="H13" s="190">
        <f>330000*7</f>
        <v>2310000</v>
      </c>
      <c r="I13" s="192"/>
    </row>
    <row r="14" spans="1:9" s="126" customFormat="1" ht="22.5" customHeight="1">
      <c r="A14" s="186" t="s">
        <v>147</v>
      </c>
      <c r="B14" s="116" t="s">
        <v>410</v>
      </c>
      <c r="C14" s="116" t="s">
        <v>159</v>
      </c>
      <c r="D14" s="191">
        <v>3960000</v>
      </c>
      <c r="E14" s="187"/>
      <c r="F14" s="190">
        <v>330000</v>
      </c>
      <c r="G14" s="187"/>
      <c r="H14" s="190">
        <f>330000*7</f>
        <v>2310000</v>
      </c>
      <c r="I14" s="192"/>
    </row>
    <row r="15" spans="1:9" s="126" customFormat="1" ht="22.5" customHeight="1">
      <c r="A15" s="186" t="s">
        <v>147</v>
      </c>
      <c r="B15" s="116" t="s">
        <v>411</v>
      </c>
      <c r="C15" s="116" t="s">
        <v>138</v>
      </c>
      <c r="D15" s="193">
        <v>17850000</v>
      </c>
      <c r="E15" s="187"/>
      <c r="F15" s="187">
        <v>1487500</v>
      </c>
      <c r="G15" s="187"/>
      <c r="H15" s="190">
        <f>1487500*7</f>
        <v>10412500</v>
      </c>
      <c r="I15" s="192"/>
    </row>
    <row r="16" spans="1:9" s="126" customFormat="1" ht="22.5" customHeight="1">
      <c r="A16" s="186" t="s">
        <v>22</v>
      </c>
      <c r="B16" s="116" t="s">
        <v>412</v>
      </c>
      <c r="C16" s="116" t="s">
        <v>198</v>
      </c>
      <c r="D16" s="193">
        <v>4179000</v>
      </c>
      <c r="E16" s="193"/>
      <c r="F16" s="190">
        <v>617000</v>
      </c>
      <c r="G16" s="187"/>
      <c r="H16" s="190">
        <f>617000*4</f>
        <v>2468000</v>
      </c>
      <c r="I16" s="192"/>
    </row>
    <row r="17" spans="1:9" s="126" customFormat="1" ht="22.5" customHeight="1">
      <c r="A17" s="186" t="s">
        <v>22</v>
      </c>
      <c r="B17" s="116" t="s">
        <v>413</v>
      </c>
      <c r="C17" s="116" t="s">
        <v>198</v>
      </c>
      <c r="D17" s="193">
        <v>4356000</v>
      </c>
      <c r="E17" s="193"/>
      <c r="F17" s="190">
        <v>363000</v>
      </c>
      <c r="G17" s="187"/>
      <c r="H17" s="190">
        <f>363000*7</f>
        <v>2541000</v>
      </c>
      <c r="I17" s="192"/>
    </row>
    <row r="18" spans="1:9" s="126" customFormat="1" ht="22.5" customHeight="1">
      <c r="A18" s="186" t="s">
        <v>22</v>
      </c>
      <c r="B18" s="116" t="s">
        <v>414</v>
      </c>
      <c r="C18" s="116" t="s">
        <v>179</v>
      </c>
      <c r="D18" s="193">
        <v>8580000</v>
      </c>
      <c r="E18" s="193"/>
      <c r="F18" s="187">
        <v>1430000</v>
      </c>
      <c r="G18" s="193"/>
      <c r="H18" s="190">
        <f>715000*7</f>
        <v>5005000</v>
      </c>
      <c r="I18" s="192"/>
    </row>
    <row r="19" spans="1:9" s="126" customFormat="1" ht="22.5" customHeight="1">
      <c r="A19" s="186" t="s">
        <v>415</v>
      </c>
      <c r="B19" s="194" t="s">
        <v>416</v>
      </c>
      <c r="C19" s="194" t="s">
        <v>426</v>
      </c>
      <c r="D19" s="195">
        <v>1458500</v>
      </c>
      <c r="E19" s="193"/>
      <c r="F19" s="190"/>
      <c r="G19" s="195">
        <v>1458500</v>
      </c>
      <c r="H19" s="195">
        <v>1458500</v>
      </c>
      <c r="I19" s="192"/>
    </row>
    <row r="20" spans="1:9" s="90" customFormat="1" ht="22.5" customHeight="1">
      <c r="A20" s="186" t="s">
        <v>415</v>
      </c>
      <c r="B20" s="194" t="s">
        <v>417</v>
      </c>
      <c r="C20" s="194" t="s">
        <v>427</v>
      </c>
      <c r="D20" s="195">
        <v>2020000</v>
      </c>
      <c r="E20" s="196"/>
      <c r="F20" s="197"/>
      <c r="G20" s="195">
        <v>2020000</v>
      </c>
      <c r="H20" s="195">
        <v>2020000</v>
      </c>
      <c r="I20" s="198"/>
    </row>
    <row r="21" spans="1:9" s="90" customFormat="1" ht="22.5" customHeight="1">
      <c r="A21" s="186" t="s">
        <v>415</v>
      </c>
      <c r="B21" s="194" t="s">
        <v>418</v>
      </c>
      <c r="C21" s="194" t="s">
        <v>428</v>
      </c>
      <c r="D21" s="195">
        <v>5717050</v>
      </c>
      <c r="E21" s="199"/>
      <c r="F21" s="199"/>
      <c r="G21" s="195">
        <v>5717050</v>
      </c>
      <c r="H21" s="195">
        <v>5717050</v>
      </c>
      <c r="I21" s="198"/>
    </row>
    <row r="22" spans="1:9" s="90" customFormat="1" ht="22.5" customHeight="1">
      <c r="A22" s="186" t="s">
        <v>415</v>
      </c>
      <c r="B22" s="194" t="s">
        <v>419</v>
      </c>
      <c r="C22" s="194" t="s">
        <v>429</v>
      </c>
      <c r="D22" s="195">
        <v>500000</v>
      </c>
      <c r="E22" s="199"/>
      <c r="F22" s="199"/>
      <c r="G22" s="195">
        <v>500000</v>
      </c>
      <c r="H22" s="195">
        <v>500000</v>
      </c>
      <c r="I22" s="198"/>
    </row>
    <row r="23" spans="1:9" s="90" customFormat="1" ht="22.5" customHeight="1">
      <c r="A23" s="186" t="s">
        <v>415</v>
      </c>
      <c r="B23" s="194" t="s">
        <v>420</v>
      </c>
      <c r="C23" s="194" t="s">
        <v>430</v>
      </c>
      <c r="D23" s="195">
        <v>12600000</v>
      </c>
      <c r="E23" s="196"/>
      <c r="F23" s="199"/>
      <c r="G23" s="195">
        <v>12600000</v>
      </c>
      <c r="H23" s="195">
        <v>12600000</v>
      </c>
      <c r="I23" s="198"/>
    </row>
    <row r="24" spans="1:9" ht="22.5" customHeight="1">
      <c r="A24" s="186" t="s">
        <v>415</v>
      </c>
      <c r="B24" s="194" t="s">
        <v>298</v>
      </c>
      <c r="C24" s="194" t="s">
        <v>300</v>
      </c>
      <c r="D24" s="195">
        <v>1386000</v>
      </c>
      <c r="E24" s="201"/>
      <c r="F24" s="201"/>
      <c r="G24" s="195">
        <v>1386000</v>
      </c>
      <c r="H24" s="195">
        <v>1386000</v>
      </c>
      <c r="I24" s="200"/>
    </row>
    <row r="25" spans="1:9" ht="22.5" customHeight="1">
      <c r="A25" s="186" t="s">
        <v>415</v>
      </c>
      <c r="B25" s="194" t="s">
        <v>421</v>
      </c>
      <c r="C25" s="194" t="s">
        <v>431</v>
      </c>
      <c r="D25" s="195">
        <v>970000</v>
      </c>
      <c r="E25" s="201"/>
      <c r="F25" s="201"/>
      <c r="G25" s="195">
        <v>970000</v>
      </c>
      <c r="H25" s="195">
        <v>970000</v>
      </c>
      <c r="I25" s="200"/>
    </row>
    <row r="26" spans="1:9" ht="22.5" customHeight="1">
      <c r="A26" s="186" t="s">
        <v>415</v>
      </c>
      <c r="B26" s="194" t="s">
        <v>422</v>
      </c>
      <c r="C26" s="194" t="s">
        <v>432</v>
      </c>
      <c r="D26" s="195">
        <v>350000</v>
      </c>
      <c r="E26" s="201"/>
      <c r="F26" s="201"/>
      <c r="G26" s="195">
        <v>350000</v>
      </c>
      <c r="H26" s="195">
        <v>350000</v>
      </c>
      <c r="I26" s="200"/>
    </row>
    <row r="27" spans="1:9" ht="22.5" customHeight="1">
      <c r="A27" s="186" t="s">
        <v>415</v>
      </c>
      <c r="B27" s="194" t="s">
        <v>313</v>
      </c>
      <c r="C27" s="194" t="s">
        <v>433</v>
      </c>
      <c r="D27" s="195">
        <v>220000</v>
      </c>
      <c r="E27" s="201"/>
      <c r="F27" s="201"/>
      <c r="G27" s="195">
        <v>220000</v>
      </c>
      <c r="H27" s="195">
        <v>220000</v>
      </c>
      <c r="I27" s="200"/>
    </row>
    <row r="28" spans="1:9" ht="22.5" customHeight="1">
      <c r="A28" s="186" t="s">
        <v>415</v>
      </c>
      <c r="B28" s="194" t="s">
        <v>377</v>
      </c>
      <c r="C28" s="194" t="s">
        <v>379</v>
      </c>
      <c r="D28" s="195">
        <v>3415500</v>
      </c>
      <c r="E28" s="201"/>
      <c r="F28" s="201"/>
      <c r="G28" s="195">
        <v>3415500</v>
      </c>
      <c r="H28" s="195">
        <v>3415500</v>
      </c>
      <c r="I28" s="200"/>
    </row>
    <row r="29" spans="1:9" ht="22.5" customHeight="1">
      <c r="A29" s="186" t="s">
        <v>415</v>
      </c>
      <c r="B29" s="194" t="s">
        <v>423</v>
      </c>
      <c r="C29" s="194" t="s">
        <v>269</v>
      </c>
      <c r="D29" s="195">
        <v>2252090</v>
      </c>
      <c r="E29" s="201"/>
      <c r="F29" s="201"/>
      <c r="G29" s="195">
        <v>2252090</v>
      </c>
      <c r="H29" s="195">
        <v>2252090</v>
      </c>
      <c r="I29" s="200"/>
    </row>
    <row r="30" spans="1:9" ht="22.5" customHeight="1">
      <c r="A30" s="186" t="s">
        <v>415</v>
      </c>
      <c r="B30" s="194" t="s">
        <v>424</v>
      </c>
      <c r="C30" s="194" t="s">
        <v>434</v>
      </c>
      <c r="D30" s="195">
        <v>6239920</v>
      </c>
      <c r="E30" s="196"/>
      <c r="F30" s="197"/>
      <c r="G30" s="195">
        <v>6239920</v>
      </c>
      <c r="H30" s="195">
        <v>6239920</v>
      </c>
      <c r="I30" s="200"/>
    </row>
    <row r="31" spans="1:9" ht="22.5" customHeight="1">
      <c r="A31" s="186" t="s">
        <v>415</v>
      </c>
      <c r="B31" s="194" t="s">
        <v>425</v>
      </c>
      <c r="C31" s="194" t="s">
        <v>435</v>
      </c>
      <c r="D31" s="195">
        <v>330000</v>
      </c>
      <c r="E31" s="201"/>
      <c r="F31" s="201"/>
      <c r="G31" s="195">
        <v>330000</v>
      </c>
      <c r="H31" s="195">
        <v>330000</v>
      </c>
      <c r="I31" s="200"/>
    </row>
    <row r="32" spans="1:9" ht="22.5" customHeight="1">
      <c r="A32" s="200"/>
      <c r="B32" s="184"/>
      <c r="C32" s="117" t="s">
        <v>49</v>
      </c>
      <c r="D32" s="196" t="s">
        <v>189</v>
      </c>
      <c r="E32" s="196" t="s">
        <v>190</v>
      </c>
      <c r="F32" s="197" t="s">
        <v>49</v>
      </c>
      <c r="G32" s="201"/>
      <c r="H32" s="201"/>
      <c r="I32" s="200"/>
    </row>
    <row r="33" spans="1:9" ht="22.5" customHeight="1">
      <c r="A33" s="200"/>
      <c r="B33" s="184"/>
      <c r="C33" s="185"/>
      <c r="D33" s="202"/>
      <c r="E33" s="201"/>
      <c r="F33" s="201"/>
      <c r="G33" s="201"/>
      <c r="H33" s="201"/>
      <c r="I33" s="200"/>
    </row>
    <row r="34" spans="1:9" ht="22.5" customHeight="1">
      <c r="A34" s="200"/>
      <c r="B34" s="184"/>
      <c r="C34" s="185"/>
      <c r="D34" s="202"/>
      <c r="E34" s="201"/>
      <c r="F34" s="201"/>
      <c r="G34" s="201"/>
      <c r="H34" s="201"/>
      <c r="I34" s="200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opLeftCell="A55" zoomScale="85" zoomScaleNormal="85" workbookViewId="0">
      <selection activeCell="H96" sqref="H96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37" t="s">
        <v>20</v>
      </c>
      <c r="B1" s="237"/>
      <c r="C1" s="237"/>
      <c r="D1" s="237"/>
      <c r="E1" s="237"/>
    </row>
    <row r="2" spans="1:5" ht="26.25" thickBot="1">
      <c r="A2" s="36" t="s">
        <v>22</v>
      </c>
      <c r="B2" s="36"/>
      <c r="C2" s="1"/>
      <c r="D2" s="1"/>
      <c r="E2" s="37" t="s">
        <v>56</v>
      </c>
    </row>
    <row r="3" spans="1:5" ht="24" customHeight="1" thickTop="1">
      <c r="A3" s="240" t="s">
        <v>57</v>
      </c>
      <c r="B3" s="38" t="s">
        <v>58</v>
      </c>
      <c r="C3" s="243" t="s">
        <v>264</v>
      </c>
      <c r="D3" s="244"/>
      <c r="E3" s="245"/>
    </row>
    <row r="4" spans="1:5" ht="24" customHeight="1">
      <c r="A4" s="241"/>
      <c r="B4" s="39" t="s">
        <v>59</v>
      </c>
      <c r="C4" s="59">
        <v>177760000</v>
      </c>
      <c r="D4" s="51" t="s">
        <v>185</v>
      </c>
      <c r="E4" s="60" t="s">
        <v>274</v>
      </c>
    </row>
    <row r="5" spans="1:5" ht="24" customHeight="1">
      <c r="A5" s="241"/>
      <c r="B5" s="39" t="s">
        <v>60</v>
      </c>
      <c r="C5" s="52">
        <v>0.88</v>
      </c>
      <c r="D5" s="51" t="s">
        <v>34</v>
      </c>
      <c r="E5" s="60">
        <v>157103800</v>
      </c>
    </row>
    <row r="6" spans="1:5" ht="24" customHeight="1">
      <c r="A6" s="241"/>
      <c r="B6" s="39" t="s">
        <v>33</v>
      </c>
      <c r="C6" s="53" t="s">
        <v>265</v>
      </c>
      <c r="D6" s="51" t="s">
        <v>143</v>
      </c>
      <c r="E6" s="61" t="s">
        <v>266</v>
      </c>
    </row>
    <row r="7" spans="1:5" ht="24" customHeight="1">
      <c r="A7" s="241"/>
      <c r="B7" s="39" t="s">
        <v>61</v>
      </c>
      <c r="C7" s="113" t="s">
        <v>268</v>
      </c>
      <c r="D7" s="51" t="s">
        <v>62</v>
      </c>
      <c r="E7" s="61" t="s">
        <v>267</v>
      </c>
    </row>
    <row r="8" spans="1:5" ht="24" customHeight="1">
      <c r="A8" s="241"/>
      <c r="B8" s="39" t="s">
        <v>63</v>
      </c>
      <c r="C8" s="54" t="s">
        <v>224</v>
      </c>
      <c r="D8" s="51" t="s">
        <v>36</v>
      </c>
      <c r="E8" s="55" t="s">
        <v>270</v>
      </c>
    </row>
    <row r="9" spans="1:5" ht="24" customHeight="1" thickBot="1">
      <c r="A9" s="242"/>
      <c r="B9" s="40" t="s">
        <v>64</v>
      </c>
      <c r="C9" s="56" t="s">
        <v>271</v>
      </c>
      <c r="D9" s="57" t="s">
        <v>65</v>
      </c>
      <c r="E9" s="58" t="s">
        <v>272</v>
      </c>
    </row>
    <row r="10" spans="1:5" ht="24" customHeight="1" thickTop="1">
      <c r="A10" s="240" t="s">
        <v>144</v>
      </c>
      <c r="B10" s="38" t="s">
        <v>58</v>
      </c>
      <c r="C10" s="243" t="s">
        <v>273</v>
      </c>
      <c r="D10" s="244"/>
      <c r="E10" s="245"/>
    </row>
    <row r="11" spans="1:5" ht="24" customHeight="1">
      <c r="A11" s="241"/>
      <c r="B11" s="39" t="s">
        <v>59</v>
      </c>
      <c r="C11" s="59">
        <v>900000</v>
      </c>
      <c r="D11" s="51" t="s">
        <v>185</v>
      </c>
      <c r="E11" s="60" t="s">
        <v>275</v>
      </c>
    </row>
    <row r="12" spans="1:5" ht="24" customHeight="1">
      <c r="A12" s="241"/>
      <c r="B12" s="39" t="s">
        <v>60</v>
      </c>
      <c r="C12" s="52">
        <v>0.96</v>
      </c>
      <c r="D12" s="51" t="s">
        <v>34</v>
      </c>
      <c r="E12" s="60">
        <v>864840</v>
      </c>
    </row>
    <row r="13" spans="1:5" ht="24" customHeight="1">
      <c r="A13" s="241"/>
      <c r="B13" s="39" t="s">
        <v>33</v>
      </c>
      <c r="C13" s="53" t="s">
        <v>276</v>
      </c>
      <c r="D13" s="51" t="s">
        <v>143</v>
      </c>
      <c r="E13" s="61" t="s">
        <v>277</v>
      </c>
    </row>
    <row r="14" spans="1:5" ht="24" customHeight="1">
      <c r="A14" s="241"/>
      <c r="B14" s="39" t="s">
        <v>61</v>
      </c>
      <c r="C14" s="54" t="s">
        <v>278</v>
      </c>
      <c r="D14" s="51" t="s">
        <v>62</v>
      </c>
      <c r="E14" s="61" t="s">
        <v>280</v>
      </c>
    </row>
    <row r="15" spans="1:5" ht="24" customHeight="1">
      <c r="A15" s="241"/>
      <c r="B15" s="39" t="s">
        <v>63</v>
      </c>
      <c r="C15" s="54" t="s">
        <v>279</v>
      </c>
      <c r="D15" s="51" t="s">
        <v>36</v>
      </c>
      <c r="E15" s="55" t="s">
        <v>270</v>
      </c>
    </row>
    <row r="16" spans="1:5" ht="24" customHeight="1" thickBot="1">
      <c r="A16" s="242"/>
      <c r="B16" s="40" t="s">
        <v>64</v>
      </c>
      <c r="C16" s="56" t="s">
        <v>281</v>
      </c>
      <c r="D16" s="57" t="s">
        <v>65</v>
      </c>
      <c r="E16" s="58" t="s">
        <v>272</v>
      </c>
    </row>
    <row r="17" spans="1:5" ht="24" customHeight="1" thickTop="1">
      <c r="A17" s="240" t="s">
        <v>57</v>
      </c>
      <c r="B17" s="38" t="s">
        <v>58</v>
      </c>
      <c r="C17" s="243" t="s">
        <v>282</v>
      </c>
      <c r="D17" s="244"/>
      <c r="E17" s="245"/>
    </row>
    <row r="18" spans="1:5" ht="24" customHeight="1">
      <c r="A18" s="241"/>
      <c r="B18" s="39" t="s">
        <v>59</v>
      </c>
      <c r="C18" s="59">
        <v>44515400</v>
      </c>
      <c r="D18" s="51" t="s">
        <v>185</v>
      </c>
      <c r="E18" s="60" t="s">
        <v>226</v>
      </c>
    </row>
    <row r="19" spans="1:5" ht="24" customHeight="1">
      <c r="A19" s="241"/>
      <c r="B19" s="39" t="s">
        <v>60</v>
      </c>
      <c r="C19" s="52">
        <v>0.87749999999999995</v>
      </c>
      <c r="D19" s="51" t="s">
        <v>34</v>
      </c>
      <c r="E19" s="60">
        <v>39060850</v>
      </c>
    </row>
    <row r="20" spans="1:5" ht="24" customHeight="1">
      <c r="A20" s="241"/>
      <c r="B20" s="39" t="s">
        <v>33</v>
      </c>
      <c r="C20" s="53" t="s">
        <v>283</v>
      </c>
      <c r="D20" s="51" t="s">
        <v>143</v>
      </c>
      <c r="E20" s="61" t="s">
        <v>284</v>
      </c>
    </row>
    <row r="21" spans="1:5" ht="24" customHeight="1">
      <c r="A21" s="241"/>
      <c r="B21" s="39" t="s">
        <v>61</v>
      </c>
      <c r="C21" s="54" t="s">
        <v>286</v>
      </c>
      <c r="D21" s="51" t="s">
        <v>62</v>
      </c>
      <c r="E21" s="61" t="s">
        <v>285</v>
      </c>
    </row>
    <row r="22" spans="1:5" ht="24" customHeight="1">
      <c r="A22" s="241"/>
      <c r="B22" s="39" t="s">
        <v>63</v>
      </c>
      <c r="C22" s="54" t="s">
        <v>225</v>
      </c>
      <c r="D22" s="51" t="s">
        <v>36</v>
      </c>
      <c r="E22" s="55" t="s">
        <v>288</v>
      </c>
    </row>
    <row r="23" spans="1:5" ht="24" customHeight="1" thickBot="1">
      <c r="A23" s="242"/>
      <c r="B23" s="40" t="s">
        <v>64</v>
      </c>
      <c r="C23" s="56" t="s">
        <v>287</v>
      </c>
      <c r="D23" s="57" t="s">
        <v>65</v>
      </c>
      <c r="E23" s="100" t="s">
        <v>289</v>
      </c>
    </row>
    <row r="24" spans="1:5" ht="24" customHeight="1" thickTop="1">
      <c r="A24" s="240" t="s">
        <v>146</v>
      </c>
      <c r="B24" s="38" t="s">
        <v>58</v>
      </c>
      <c r="C24" s="243" t="s">
        <v>290</v>
      </c>
      <c r="D24" s="244"/>
      <c r="E24" s="245"/>
    </row>
    <row r="25" spans="1:5" ht="24" customHeight="1">
      <c r="A25" s="241"/>
      <c r="B25" s="39" t="s">
        <v>59</v>
      </c>
      <c r="C25" s="59">
        <v>1100000</v>
      </c>
      <c r="D25" s="51" t="s">
        <v>185</v>
      </c>
      <c r="E25" s="60" t="s">
        <v>297</v>
      </c>
    </row>
    <row r="26" spans="1:5" ht="24" customHeight="1">
      <c r="A26" s="241"/>
      <c r="B26" s="39" t="s">
        <v>60</v>
      </c>
      <c r="C26" s="52">
        <v>0.88</v>
      </c>
      <c r="D26" s="51" t="s">
        <v>34</v>
      </c>
      <c r="E26" s="60">
        <v>970000</v>
      </c>
    </row>
    <row r="27" spans="1:5" ht="24" customHeight="1">
      <c r="A27" s="241"/>
      <c r="B27" s="39" t="s">
        <v>33</v>
      </c>
      <c r="C27" s="53" t="s">
        <v>291</v>
      </c>
      <c r="D27" s="51" t="s">
        <v>143</v>
      </c>
      <c r="E27" s="61" t="s">
        <v>295</v>
      </c>
    </row>
    <row r="28" spans="1:5" ht="24" customHeight="1">
      <c r="A28" s="241"/>
      <c r="B28" s="39" t="s">
        <v>61</v>
      </c>
      <c r="C28" s="113" t="s">
        <v>145</v>
      </c>
      <c r="D28" s="51" t="s">
        <v>62</v>
      </c>
      <c r="E28" s="61" t="s">
        <v>296</v>
      </c>
    </row>
    <row r="29" spans="1:5" ht="24" customHeight="1">
      <c r="A29" s="241"/>
      <c r="B29" s="39" t="s">
        <v>63</v>
      </c>
      <c r="C29" s="54" t="s">
        <v>292</v>
      </c>
      <c r="D29" s="51" t="s">
        <v>36</v>
      </c>
      <c r="E29" s="55" t="s">
        <v>293</v>
      </c>
    </row>
    <row r="30" spans="1:5" ht="24" customHeight="1" thickBot="1">
      <c r="A30" s="242"/>
      <c r="B30" s="40" t="s">
        <v>64</v>
      </c>
      <c r="C30" s="114" t="s">
        <v>178</v>
      </c>
      <c r="D30" s="57" t="s">
        <v>65</v>
      </c>
      <c r="E30" s="100" t="s">
        <v>294</v>
      </c>
    </row>
    <row r="31" spans="1:5" ht="24" customHeight="1" thickTop="1">
      <c r="A31" s="240" t="s">
        <v>57</v>
      </c>
      <c r="B31" s="38" t="s">
        <v>58</v>
      </c>
      <c r="C31" s="243" t="s">
        <v>299</v>
      </c>
      <c r="D31" s="244"/>
      <c r="E31" s="245"/>
    </row>
    <row r="32" spans="1:5" ht="24" customHeight="1">
      <c r="A32" s="241"/>
      <c r="B32" s="39" t="s">
        <v>59</v>
      </c>
      <c r="C32" s="59">
        <v>1438000</v>
      </c>
      <c r="D32" s="51" t="s">
        <v>185</v>
      </c>
      <c r="E32" s="60" t="s">
        <v>306</v>
      </c>
    </row>
    <row r="33" spans="1:5" ht="24" customHeight="1">
      <c r="A33" s="241"/>
      <c r="B33" s="39" t="s">
        <v>60</v>
      </c>
      <c r="C33" s="52">
        <v>0.96</v>
      </c>
      <c r="D33" s="51" t="s">
        <v>34</v>
      </c>
      <c r="E33" s="60">
        <v>1386000</v>
      </c>
    </row>
    <row r="34" spans="1:5" ht="24" customHeight="1">
      <c r="A34" s="241"/>
      <c r="B34" s="39" t="s">
        <v>33</v>
      </c>
      <c r="C34" s="53" t="s">
        <v>303</v>
      </c>
      <c r="D34" s="51" t="s">
        <v>143</v>
      </c>
      <c r="E34" s="61" t="s">
        <v>304</v>
      </c>
    </row>
    <row r="35" spans="1:5" ht="24" customHeight="1">
      <c r="A35" s="241"/>
      <c r="B35" s="39" t="s">
        <v>61</v>
      </c>
      <c r="C35" s="113" t="s">
        <v>145</v>
      </c>
      <c r="D35" s="51" t="s">
        <v>62</v>
      </c>
      <c r="E35" s="61" t="s">
        <v>305</v>
      </c>
    </row>
    <row r="36" spans="1:5" ht="24" customHeight="1">
      <c r="A36" s="241"/>
      <c r="B36" s="39" t="s">
        <v>63</v>
      </c>
      <c r="C36" s="113" t="s">
        <v>224</v>
      </c>
      <c r="D36" s="51" t="s">
        <v>36</v>
      </c>
      <c r="E36" s="55" t="s">
        <v>301</v>
      </c>
    </row>
    <row r="37" spans="1:5" ht="24" customHeight="1" thickBot="1">
      <c r="A37" s="242"/>
      <c r="B37" s="40" t="s">
        <v>64</v>
      </c>
      <c r="C37" s="114" t="s">
        <v>178</v>
      </c>
      <c r="D37" s="57" t="s">
        <v>65</v>
      </c>
      <c r="E37" s="100" t="s">
        <v>302</v>
      </c>
    </row>
    <row r="38" spans="1:5" ht="24" customHeight="1" thickTop="1">
      <c r="A38" s="240" t="s">
        <v>57</v>
      </c>
      <c r="B38" s="38" t="s">
        <v>58</v>
      </c>
      <c r="C38" s="243" t="s">
        <v>307</v>
      </c>
      <c r="D38" s="244"/>
      <c r="E38" s="245"/>
    </row>
    <row r="39" spans="1:5" ht="24" customHeight="1">
      <c r="A39" s="241"/>
      <c r="B39" s="39" t="s">
        <v>59</v>
      </c>
      <c r="C39" s="59">
        <v>120760825</v>
      </c>
      <c r="D39" s="51" t="s">
        <v>185</v>
      </c>
      <c r="E39" s="60" t="s">
        <v>274</v>
      </c>
    </row>
    <row r="40" spans="1:5" ht="24" customHeight="1">
      <c r="A40" s="241"/>
      <c r="B40" s="39" t="s">
        <v>60</v>
      </c>
      <c r="C40" s="52">
        <v>0.88</v>
      </c>
      <c r="D40" s="51" t="s">
        <v>34</v>
      </c>
      <c r="E40" s="60">
        <v>105963900</v>
      </c>
    </row>
    <row r="41" spans="1:5" ht="24" customHeight="1">
      <c r="A41" s="241"/>
      <c r="B41" s="39" t="s">
        <v>33</v>
      </c>
      <c r="C41" s="53" t="s">
        <v>308</v>
      </c>
      <c r="D41" s="51" t="s">
        <v>143</v>
      </c>
      <c r="E41" s="61" t="s">
        <v>311</v>
      </c>
    </row>
    <row r="42" spans="1:5" ht="24" customHeight="1">
      <c r="A42" s="241"/>
      <c r="B42" s="39" t="s">
        <v>61</v>
      </c>
      <c r="C42" s="113" t="s">
        <v>286</v>
      </c>
      <c r="D42" s="51" t="s">
        <v>62</v>
      </c>
      <c r="E42" s="61" t="s">
        <v>312</v>
      </c>
    </row>
    <row r="43" spans="1:5" ht="24" customHeight="1">
      <c r="A43" s="241"/>
      <c r="B43" s="39" t="s">
        <v>63</v>
      </c>
      <c r="C43" s="113" t="s">
        <v>225</v>
      </c>
      <c r="D43" s="51" t="s">
        <v>36</v>
      </c>
      <c r="E43" s="55" t="s">
        <v>309</v>
      </c>
    </row>
    <row r="44" spans="1:5" ht="24" customHeight="1" thickBot="1">
      <c r="A44" s="242"/>
      <c r="B44" s="40" t="s">
        <v>64</v>
      </c>
      <c r="C44" s="114" t="s">
        <v>287</v>
      </c>
      <c r="D44" s="57" t="s">
        <v>65</v>
      </c>
      <c r="E44" s="100" t="s">
        <v>310</v>
      </c>
    </row>
    <row r="45" spans="1:5" ht="24" customHeight="1" thickTop="1">
      <c r="A45" s="240" t="s">
        <v>57</v>
      </c>
      <c r="B45" s="38" t="s">
        <v>58</v>
      </c>
      <c r="C45" s="243" t="s">
        <v>314</v>
      </c>
      <c r="D45" s="244"/>
      <c r="E45" s="245"/>
    </row>
    <row r="46" spans="1:5" ht="24" customHeight="1">
      <c r="A46" s="241"/>
      <c r="B46" s="39" t="s">
        <v>59</v>
      </c>
      <c r="C46" s="59">
        <v>250000</v>
      </c>
      <c r="D46" s="51" t="s">
        <v>185</v>
      </c>
      <c r="E46" s="60" t="s">
        <v>321</v>
      </c>
    </row>
    <row r="47" spans="1:5" ht="24" customHeight="1">
      <c r="A47" s="241"/>
      <c r="B47" s="39" t="s">
        <v>60</v>
      </c>
      <c r="C47" s="52">
        <v>0.88</v>
      </c>
      <c r="D47" s="51" t="s">
        <v>34</v>
      </c>
      <c r="E47" s="60">
        <v>220000</v>
      </c>
    </row>
    <row r="48" spans="1:5" ht="24" customHeight="1">
      <c r="A48" s="241"/>
      <c r="B48" s="39" t="s">
        <v>33</v>
      </c>
      <c r="C48" s="53" t="s">
        <v>316</v>
      </c>
      <c r="D48" s="51" t="s">
        <v>143</v>
      </c>
      <c r="E48" s="61" t="s">
        <v>319</v>
      </c>
    </row>
    <row r="49" spans="1:5" ht="24" customHeight="1">
      <c r="A49" s="241"/>
      <c r="B49" s="39" t="s">
        <v>61</v>
      </c>
      <c r="C49" s="113" t="s">
        <v>145</v>
      </c>
      <c r="D49" s="51" t="s">
        <v>62</v>
      </c>
      <c r="E49" s="61" t="s">
        <v>320</v>
      </c>
    </row>
    <row r="50" spans="1:5" ht="24" customHeight="1">
      <c r="A50" s="241"/>
      <c r="B50" s="39" t="s">
        <v>63</v>
      </c>
      <c r="C50" s="113" t="s">
        <v>315</v>
      </c>
      <c r="D50" s="51" t="s">
        <v>36</v>
      </c>
      <c r="E50" s="55" t="s">
        <v>317</v>
      </c>
    </row>
    <row r="51" spans="1:5" ht="24" customHeight="1" thickBot="1">
      <c r="A51" s="242"/>
      <c r="B51" s="40" t="s">
        <v>64</v>
      </c>
      <c r="C51" s="114" t="s">
        <v>178</v>
      </c>
      <c r="D51" s="57" t="s">
        <v>65</v>
      </c>
      <c r="E51" s="100" t="s">
        <v>318</v>
      </c>
    </row>
    <row r="52" spans="1:5" ht="24" customHeight="1" thickTop="1">
      <c r="A52" s="240" t="s">
        <v>57</v>
      </c>
      <c r="B52" s="38" t="s">
        <v>58</v>
      </c>
      <c r="C52" s="243" t="s">
        <v>322</v>
      </c>
      <c r="D52" s="244"/>
      <c r="E52" s="245"/>
    </row>
    <row r="53" spans="1:5" ht="24" customHeight="1">
      <c r="A53" s="241"/>
      <c r="B53" s="39" t="s">
        <v>59</v>
      </c>
      <c r="C53" s="59">
        <v>380000</v>
      </c>
      <c r="D53" s="51" t="s">
        <v>185</v>
      </c>
      <c r="E53" s="60" t="s">
        <v>328</v>
      </c>
    </row>
    <row r="54" spans="1:5" ht="24" customHeight="1">
      <c r="A54" s="241"/>
      <c r="B54" s="39" t="s">
        <v>60</v>
      </c>
      <c r="C54" s="52">
        <v>1</v>
      </c>
      <c r="D54" s="51" t="s">
        <v>34</v>
      </c>
      <c r="E54" s="60">
        <v>350000</v>
      </c>
    </row>
    <row r="55" spans="1:5" ht="24" customHeight="1">
      <c r="A55" s="241"/>
      <c r="B55" s="39" t="s">
        <v>33</v>
      </c>
      <c r="C55" s="53" t="s">
        <v>323</v>
      </c>
      <c r="D55" s="51" t="s">
        <v>143</v>
      </c>
      <c r="E55" s="61" t="s">
        <v>326</v>
      </c>
    </row>
    <row r="56" spans="1:5" ht="24" customHeight="1">
      <c r="A56" s="241"/>
      <c r="B56" s="39" t="s">
        <v>61</v>
      </c>
      <c r="C56" s="113" t="s">
        <v>145</v>
      </c>
      <c r="D56" s="51" t="s">
        <v>62</v>
      </c>
      <c r="E56" s="61" t="s">
        <v>327</v>
      </c>
    </row>
    <row r="57" spans="1:5" ht="24" customHeight="1">
      <c r="A57" s="241"/>
      <c r="B57" s="39" t="s">
        <v>63</v>
      </c>
      <c r="C57" s="113" t="s">
        <v>191</v>
      </c>
      <c r="D57" s="51" t="s">
        <v>36</v>
      </c>
      <c r="E57" s="55" t="s">
        <v>324</v>
      </c>
    </row>
    <row r="58" spans="1:5" ht="24" customHeight="1" thickBot="1">
      <c r="A58" s="242"/>
      <c r="B58" s="40" t="s">
        <v>64</v>
      </c>
      <c r="C58" s="114" t="s">
        <v>178</v>
      </c>
      <c r="D58" s="57" t="s">
        <v>65</v>
      </c>
      <c r="E58" s="100" t="s">
        <v>325</v>
      </c>
    </row>
    <row r="59" spans="1:5" ht="24" customHeight="1" thickTop="1">
      <c r="A59" s="240" t="s">
        <v>57</v>
      </c>
      <c r="B59" s="38" t="s">
        <v>58</v>
      </c>
      <c r="C59" s="243" t="s">
        <v>329</v>
      </c>
      <c r="D59" s="244"/>
      <c r="E59" s="245"/>
    </row>
    <row r="60" spans="1:5" ht="24" customHeight="1">
      <c r="A60" s="241"/>
      <c r="B60" s="39" t="s">
        <v>59</v>
      </c>
      <c r="C60" s="59">
        <v>40014950</v>
      </c>
      <c r="D60" s="51" t="s">
        <v>185</v>
      </c>
      <c r="E60" s="60" t="s">
        <v>334</v>
      </c>
    </row>
    <row r="61" spans="1:5" ht="24" customHeight="1">
      <c r="A61" s="241"/>
      <c r="B61" s="39" t="s">
        <v>60</v>
      </c>
      <c r="C61" s="52">
        <v>1</v>
      </c>
      <c r="D61" s="51" t="s">
        <v>34</v>
      </c>
      <c r="E61" s="60">
        <v>35155700</v>
      </c>
    </row>
    <row r="62" spans="1:5" ht="24" customHeight="1">
      <c r="A62" s="241"/>
      <c r="B62" s="39" t="s">
        <v>33</v>
      </c>
      <c r="C62" s="53" t="s">
        <v>330</v>
      </c>
      <c r="D62" s="51" t="s">
        <v>143</v>
      </c>
      <c r="E62" s="61" t="s">
        <v>333</v>
      </c>
    </row>
    <row r="63" spans="1:5" ht="24" customHeight="1">
      <c r="A63" s="241"/>
      <c r="B63" s="39" t="s">
        <v>61</v>
      </c>
      <c r="C63" s="113" t="s">
        <v>286</v>
      </c>
      <c r="D63" s="51" t="s">
        <v>62</v>
      </c>
      <c r="E63" s="61"/>
    </row>
    <row r="64" spans="1:5" ht="24" customHeight="1">
      <c r="A64" s="241"/>
      <c r="B64" s="39" t="s">
        <v>63</v>
      </c>
      <c r="C64" s="113" t="s">
        <v>225</v>
      </c>
      <c r="D64" s="51" t="s">
        <v>36</v>
      </c>
      <c r="E64" s="55" t="s">
        <v>331</v>
      </c>
    </row>
    <row r="65" spans="1:5" ht="24" customHeight="1" thickBot="1">
      <c r="A65" s="242"/>
      <c r="B65" s="40" t="s">
        <v>64</v>
      </c>
      <c r="C65" s="114" t="s">
        <v>287</v>
      </c>
      <c r="D65" s="57" t="s">
        <v>65</v>
      </c>
      <c r="E65" s="100" t="s">
        <v>332</v>
      </c>
    </row>
    <row r="66" spans="1:5" ht="24" customHeight="1" thickTop="1">
      <c r="A66" s="240" t="s">
        <v>57</v>
      </c>
      <c r="B66" s="38" t="s">
        <v>58</v>
      </c>
      <c r="C66" s="243" t="s">
        <v>335</v>
      </c>
      <c r="D66" s="244"/>
      <c r="E66" s="245"/>
    </row>
    <row r="67" spans="1:5" ht="24" customHeight="1">
      <c r="A67" s="241"/>
      <c r="B67" s="39" t="s">
        <v>59</v>
      </c>
      <c r="C67" s="59">
        <v>400000</v>
      </c>
      <c r="D67" s="51" t="s">
        <v>185</v>
      </c>
      <c r="E67" s="60" t="s">
        <v>343</v>
      </c>
    </row>
    <row r="68" spans="1:5" ht="24" customHeight="1">
      <c r="A68" s="241"/>
      <c r="B68" s="39" t="s">
        <v>60</v>
      </c>
      <c r="C68" s="52">
        <v>0.82</v>
      </c>
      <c r="D68" s="51" t="s">
        <v>34</v>
      </c>
      <c r="E68" s="60">
        <v>330000</v>
      </c>
    </row>
    <row r="69" spans="1:5" ht="24" customHeight="1">
      <c r="A69" s="241"/>
      <c r="B69" s="39" t="s">
        <v>33</v>
      </c>
      <c r="C69" s="53" t="s">
        <v>323</v>
      </c>
      <c r="D69" s="51" t="s">
        <v>143</v>
      </c>
      <c r="E69" s="61" t="s">
        <v>338</v>
      </c>
    </row>
    <row r="70" spans="1:5" ht="24" customHeight="1">
      <c r="A70" s="241"/>
      <c r="B70" s="39" t="s">
        <v>61</v>
      </c>
      <c r="C70" s="113" t="s">
        <v>145</v>
      </c>
      <c r="D70" s="51" t="s">
        <v>62</v>
      </c>
      <c r="E70" s="61" t="s">
        <v>320</v>
      </c>
    </row>
    <row r="71" spans="1:5" ht="24" customHeight="1">
      <c r="A71" s="241"/>
      <c r="B71" s="39" t="s">
        <v>63</v>
      </c>
      <c r="C71" s="113" t="s">
        <v>191</v>
      </c>
      <c r="D71" s="51" t="s">
        <v>36</v>
      </c>
      <c r="E71" s="55" t="s">
        <v>336</v>
      </c>
    </row>
    <row r="72" spans="1:5" ht="24" customHeight="1" thickBot="1">
      <c r="A72" s="242"/>
      <c r="B72" s="40" t="s">
        <v>64</v>
      </c>
      <c r="C72" s="114" t="s">
        <v>178</v>
      </c>
      <c r="D72" s="57" t="s">
        <v>65</v>
      </c>
      <c r="E72" s="100" t="s">
        <v>337</v>
      </c>
    </row>
    <row r="73" spans="1:5" ht="24" customHeight="1" thickTop="1">
      <c r="A73" s="240" t="s">
        <v>57</v>
      </c>
      <c r="B73" s="38" t="s">
        <v>58</v>
      </c>
      <c r="C73" s="243" t="s">
        <v>339</v>
      </c>
      <c r="D73" s="244"/>
      <c r="E73" s="245"/>
    </row>
    <row r="74" spans="1:5" ht="24" customHeight="1">
      <c r="A74" s="241"/>
      <c r="B74" s="39" t="s">
        <v>59</v>
      </c>
      <c r="C74" s="59">
        <v>2400000</v>
      </c>
      <c r="D74" s="51" t="s">
        <v>185</v>
      </c>
      <c r="E74" s="60" t="s">
        <v>228</v>
      </c>
    </row>
    <row r="75" spans="1:5" ht="24" customHeight="1">
      <c r="A75" s="241"/>
      <c r="B75" s="39" t="s">
        <v>60</v>
      </c>
      <c r="C75" s="52">
        <v>0.93</v>
      </c>
      <c r="D75" s="51" t="s">
        <v>34</v>
      </c>
      <c r="E75" s="60">
        <v>2252090</v>
      </c>
    </row>
    <row r="76" spans="1:5" ht="24" customHeight="1">
      <c r="A76" s="241"/>
      <c r="B76" s="39" t="s">
        <v>33</v>
      </c>
      <c r="C76" s="53" t="s">
        <v>340</v>
      </c>
      <c r="D76" s="51" t="s">
        <v>143</v>
      </c>
      <c r="E76" s="61" t="s">
        <v>341</v>
      </c>
    </row>
    <row r="77" spans="1:5" ht="24" customHeight="1">
      <c r="A77" s="241"/>
      <c r="B77" s="39" t="s">
        <v>61</v>
      </c>
      <c r="C77" s="113" t="s">
        <v>278</v>
      </c>
      <c r="D77" s="51" t="s">
        <v>62</v>
      </c>
      <c r="E77" s="61" t="s">
        <v>342</v>
      </c>
    </row>
    <row r="78" spans="1:5" ht="24" customHeight="1">
      <c r="A78" s="241"/>
      <c r="B78" s="39" t="s">
        <v>63</v>
      </c>
      <c r="C78" s="113" t="s">
        <v>279</v>
      </c>
      <c r="D78" s="51" t="s">
        <v>36</v>
      </c>
      <c r="E78" s="55" t="s">
        <v>270</v>
      </c>
    </row>
    <row r="79" spans="1:5" ht="24" customHeight="1" thickBot="1">
      <c r="A79" s="242"/>
      <c r="B79" s="40" t="s">
        <v>64</v>
      </c>
      <c r="C79" s="114" t="s">
        <v>281</v>
      </c>
      <c r="D79" s="57" t="s">
        <v>65</v>
      </c>
      <c r="E79" s="58" t="s">
        <v>272</v>
      </c>
    </row>
    <row r="80" spans="1:5" ht="24" customHeight="1" thickTop="1">
      <c r="A80" s="240" t="s">
        <v>57</v>
      </c>
      <c r="B80" s="38" t="s">
        <v>58</v>
      </c>
      <c r="C80" s="243" t="s">
        <v>344</v>
      </c>
      <c r="D80" s="244"/>
      <c r="E80" s="245"/>
    </row>
    <row r="81" spans="1:5" ht="24" customHeight="1">
      <c r="A81" s="241"/>
      <c r="B81" s="39" t="s">
        <v>59</v>
      </c>
      <c r="C81" s="59">
        <v>2100000</v>
      </c>
      <c r="D81" s="51" t="s">
        <v>185</v>
      </c>
      <c r="E81" s="60" t="s">
        <v>348</v>
      </c>
    </row>
    <row r="82" spans="1:5" ht="24" customHeight="1">
      <c r="A82" s="241"/>
      <c r="B82" s="39" t="s">
        <v>60</v>
      </c>
      <c r="C82" s="52">
        <v>0.95</v>
      </c>
      <c r="D82" s="51" t="s">
        <v>34</v>
      </c>
      <c r="E82" s="60">
        <v>1995000</v>
      </c>
    </row>
    <row r="83" spans="1:5" ht="24" customHeight="1">
      <c r="A83" s="241"/>
      <c r="B83" s="39" t="s">
        <v>33</v>
      </c>
      <c r="C83" s="53" t="s">
        <v>345</v>
      </c>
      <c r="D83" s="51" t="s">
        <v>143</v>
      </c>
      <c r="E83" s="61" t="s">
        <v>349</v>
      </c>
    </row>
    <row r="84" spans="1:5" ht="24" customHeight="1">
      <c r="A84" s="241"/>
      <c r="B84" s="39" t="s">
        <v>61</v>
      </c>
      <c r="C84" s="113" t="s">
        <v>145</v>
      </c>
      <c r="D84" s="51" t="s">
        <v>62</v>
      </c>
      <c r="E84" s="61" t="s">
        <v>350</v>
      </c>
    </row>
    <row r="85" spans="1:5" ht="24" customHeight="1">
      <c r="A85" s="241"/>
      <c r="B85" s="39" t="s">
        <v>63</v>
      </c>
      <c r="C85" s="113" t="s">
        <v>315</v>
      </c>
      <c r="D85" s="51" t="s">
        <v>36</v>
      </c>
      <c r="E85" s="55" t="s">
        <v>346</v>
      </c>
    </row>
    <row r="86" spans="1:5" ht="24" customHeight="1" thickBot="1">
      <c r="A86" s="242"/>
      <c r="B86" s="40" t="s">
        <v>64</v>
      </c>
      <c r="C86" s="114" t="s">
        <v>178</v>
      </c>
      <c r="D86" s="57" t="s">
        <v>65</v>
      </c>
      <c r="E86" s="100" t="s">
        <v>347</v>
      </c>
    </row>
    <row r="87" spans="1:5" ht="24" customHeight="1" thickTop="1">
      <c r="A87" s="240" t="s">
        <v>57</v>
      </c>
      <c r="B87" s="38" t="s">
        <v>58</v>
      </c>
      <c r="C87" s="243" t="s">
        <v>351</v>
      </c>
      <c r="D87" s="244"/>
      <c r="E87" s="245"/>
    </row>
    <row r="88" spans="1:5" ht="24" customHeight="1">
      <c r="A88" s="241"/>
      <c r="B88" s="39" t="s">
        <v>59</v>
      </c>
      <c r="C88" s="59">
        <v>630000</v>
      </c>
      <c r="D88" s="51" t="s">
        <v>185</v>
      </c>
      <c r="E88" s="60" t="s">
        <v>354</v>
      </c>
    </row>
    <row r="89" spans="1:5" ht="24" customHeight="1">
      <c r="A89" s="241"/>
      <c r="B89" s="39" t="s">
        <v>60</v>
      </c>
      <c r="C89" s="52">
        <v>0.93</v>
      </c>
      <c r="D89" s="51" t="s">
        <v>34</v>
      </c>
      <c r="E89" s="60">
        <v>587090</v>
      </c>
    </row>
    <row r="90" spans="1:5" ht="24" customHeight="1">
      <c r="A90" s="241"/>
      <c r="B90" s="39" t="s">
        <v>33</v>
      </c>
      <c r="C90" s="53" t="s">
        <v>352</v>
      </c>
      <c r="D90" s="51" t="s">
        <v>143</v>
      </c>
      <c r="E90" s="61" t="s">
        <v>349</v>
      </c>
    </row>
    <row r="91" spans="1:5" ht="24" customHeight="1">
      <c r="A91" s="241"/>
      <c r="B91" s="39" t="s">
        <v>61</v>
      </c>
      <c r="C91" s="113" t="s">
        <v>278</v>
      </c>
      <c r="D91" s="51" t="s">
        <v>62</v>
      </c>
      <c r="E91" s="61" t="s">
        <v>353</v>
      </c>
    </row>
    <row r="92" spans="1:5" ht="24" customHeight="1">
      <c r="A92" s="241"/>
      <c r="B92" s="39" t="s">
        <v>63</v>
      </c>
      <c r="C92" s="113" t="s">
        <v>279</v>
      </c>
      <c r="D92" s="51" t="s">
        <v>36</v>
      </c>
      <c r="E92" s="55" t="s">
        <v>270</v>
      </c>
    </row>
    <row r="93" spans="1:5" ht="24" customHeight="1" thickBot="1">
      <c r="A93" s="242"/>
      <c r="B93" s="40" t="s">
        <v>64</v>
      </c>
      <c r="C93" s="114" t="s">
        <v>281</v>
      </c>
      <c r="D93" s="57" t="s">
        <v>65</v>
      </c>
      <c r="E93" s="58" t="s">
        <v>272</v>
      </c>
    </row>
    <row r="94" spans="1:5" ht="24" customHeight="1" thickTop="1">
      <c r="A94" s="240" t="s">
        <v>57</v>
      </c>
      <c r="B94" s="38" t="s">
        <v>58</v>
      </c>
      <c r="C94" s="243" t="s">
        <v>355</v>
      </c>
      <c r="D94" s="244"/>
      <c r="E94" s="245"/>
    </row>
    <row r="95" spans="1:5" ht="24" customHeight="1">
      <c r="A95" s="241"/>
      <c r="B95" s="39" t="s">
        <v>59</v>
      </c>
      <c r="C95" s="59">
        <v>7640000</v>
      </c>
      <c r="D95" s="51" t="s">
        <v>185</v>
      </c>
      <c r="E95" s="60" t="s">
        <v>360</v>
      </c>
    </row>
    <row r="96" spans="1:5" ht="24" customHeight="1">
      <c r="A96" s="241"/>
      <c r="B96" s="39" t="s">
        <v>60</v>
      </c>
      <c r="C96" s="52">
        <v>0.95</v>
      </c>
      <c r="D96" s="51" t="s">
        <v>34</v>
      </c>
      <c r="E96" s="60">
        <v>7258000</v>
      </c>
    </row>
    <row r="97" spans="1:5" ht="24" customHeight="1">
      <c r="A97" s="241"/>
      <c r="B97" s="39" t="s">
        <v>33</v>
      </c>
      <c r="C97" s="53" t="s">
        <v>356</v>
      </c>
      <c r="D97" s="51" t="s">
        <v>143</v>
      </c>
      <c r="E97" s="61" t="s">
        <v>359</v>
      </c>
    </row>
    <row r="98" spans="1:5" ht="24" customHeight="1">
      <c r="A98" s="241"/>
      <c r="B98" s="39" t="s">
        <v>61</v>
      </c>
      <c r="C98" s="113" t="s">
        <v>145</v>
      </c>
      <c r="D98" s="51" t="s">
        <v>62</v>
      </c>
      <c r="E98" s="61" t="s">
        <v>227</v>
      </c>
    </row>
    <row r="99" spans="1:5" ht="24" customHeight="1">
      <c r="A99" s="241"/>
      <c r="B99" s="39" t="s">
        <v>63</v>
      </c>
      <c r="C99" s="113" t="s">
        <v>315</v>
      </c>
      <c r="D99" s="51" t="s">
        <v>36</v>
      </c>
      <c r="E99" s="55" t="s">
        <v>357</v>
      </c>
    </row>
    <row r="100" spans="1:5" ht="24" customHeight="1" thickBot="1">
      <c r="A100" s="242"/>
      <c r="B100" s="40" t="s">
        <v>64</v>
      </c>
      <c r="C100" s="114" t="s">
        <v>178</v>
      </c>
      <c r="D100" s="57" t="s">
        <v>65</v>
      </c>
      <c r="E100" s="100" t="s">
        <v>358</v>
      </c>
    </row>
    <row r="101" spans="1:5" ht="14.25" thickTop="1"/>
  </sheetData>
  <mergeCells count="29"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17:A23"/>
    <mergeCell ref="C17:E17"/>
    <mergeCell ref="A24:A30"/>
    <mergeCell ref="C24:E24"/>
    <mergeCell ref="A45:A51"/>
    <mergeCell ref="C45:E45"/>
    <mergeCell ref="A52:A58"/>
    <mergeCell ref="C52:E52"/>
    <mergeCell ref="A59:A65"/>
    <mergeCell ref="C59:E59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7" zoomScale="85" zoomScaleNormal="85" workbookViewId="0">
      <selection activeCell="D120" sqref="D120"/>
    </sheetView>
  </sheetViews>
  <sheetFormatPr defaultRowHeight="13.5"/>
  <cols>
    <col min="1" max="1" width="17.109375" style="6" customWidth="1"/>
    <col min="2" max="2" width="20.44140625" style="20" customWidth="1"/>
    <col min="3" max="3" width="18.33203125" style="20" customWidth="1"/>
    <col min="4" max="4" width="15.5546875" style="20" customWidth="1"/>
    <col min="5" max="6" width="15.5546875" style="6" customWidth="1"/>
  </cols>
  <sheetData>
    <row r="1" spans="1:6" ht="49.5" customHeight="1">
      <c r="A1" s="237" t="s">
        <v>21</v>
      </c>
      <c r="B1" s="237"/>
      <c r="C1" s="237"/>
      <c r="D1" s="237"/>
      <c r="E1" s="237"/>
      <c r="F1" s="237"/>
    </row>
    <row r="2" spans="1:6" ht="26.25" thickBot="1">
      <c r="A2" s="7" t="s">
        <v>31</v>
      </c>
      <c r="B2" s="18"/>
      <c r="C2" s="19"/>
      <c r="D2" s="19"/>
      <c r="E2" s="1"/>
      <c r="F2" s="32" t="s">
        <v>55</v>
      </c>
    </row>
    <row r="3" spans="1:6" ht="28.5" customHeight="1" thickTop="1">
      <c r="A3" s="25" t="s">
        <v>32</v>
      </c>
      <c r="B3" s="256" t="s">
        <v>361</v>
      </c>
      <c r="C3" s="256"/>
      <c r="D3" s="256"/>
      <c r="E3" s="256"/>
      <c r="F3" s="257"/>
    </row>
    <row r="4" spans="1:6" ht="28.5" customHeight="1">
      <c r="A4" s="248" t="s">
        <v>40</v>
      </c>
      <c r="B4" s="249" t="s">
        <v>33</v>
      </c>
      <c r="C4" s="258" t="s">
        <v>126</v>
      </c>
      <c r="D4" s="28" t="s">
        <v>41</v>
      </c>
      <c r="E4" s="28" t="s">
        <v>34</v>
      </c>
      <c r="F4" s="31" t="s">
        <v>45</v>
      </c>
    </row>
    <row r="5" spans="1:6" ht="28.5" customHeight="1">
      <c r="A5" s="248"/>
      <c r="B5" s="249"/>
      <c r="C5" s="259"/>
      <c r="D5" s="29" t="s">
        <v>42</v>
      </c>
      <c r="E5" s="29" t="s">
        <v>35</v>
      </c>
      <c r="F5" s="30" t="s">
        <v>43</v>
      </c>
    </row>
    <row r="6" spans="1:6" ht="28.5" customHeight="1">
      <c r="A6" s="248"/>
      <c r="B6" s="260" t="s">
        <v>362</v>
      </c>
      <c r="C6" s="261" t="s">
        <v>365</v>
      </c>
      <c r="D6" s="271">
        <v>1100000</v>
      </c>
      <c r="E6" s="271">
        <v>970000</v>
      </c>
      <c r="F6" s="264">
        <f>E6/D6</f>
        <v>0.88181818181818183</v>
      </c>
    </row>
    <row r="7" spans="1:6" ht="28.5" customHeight="1">
      <c r="A7" s="248"/>
      <c r="B7" s="260"/>
      <c r="C7" s="262"/>
      <c r="D7" s="272"/>
      <c r="E7" s="272"/>
      <c r="F7" s="264"/>
    </row>
    <row r="8" spans="1:6" ht="28.5" customHeight="1">
      <c r="A8" s="248" t="s">
        <v>36</v>
      </c>
      <c r="B8" s="73" t="s">
        <v>37</v>
      </c>
      <c r="C8" s="73" t="s">
        <v>48</v>
      </c>
      <c r="D8" s="249" t="s">
        <v>38</v>
      </c>
      <c r="E8" s="249"/>
      <c r="F8" s="250"/>
    </row>
    <row r="9" spans="1:6" ht="28.5" customHeight="1">
      <c r="A9" s="267"/>
      <c r="B9" s="74" t="s">
        <v>293</v>
      </c>
      <c r="C9" s="74" t="s">
        <v>363</v>
      </c>
      <c r="D9" s="268" t="s">
        <v>364</v>
      </c>
      <c r="E9" s="269"/>
      <c r="F9" s="270"/>
    </row>
    <row r="10" spans="1:6" ht="28.5" customHeight="1">
      <c r="A10" s="26" t="s">
        <v>46</v>
      </c>
      <c r="B10" s="253" t="s">
        <v>176</v>
      </c>
      <c r="C10" s="253"/>
      <c r="D10" s="254"/>
      <c r="E10" s="254"/>
      <c r="F10" s="255"/>
    </row>
    <row r="11" spans="1:6" ht="28.5" customHeight="1">
      <c r="A11" s="26" t="s">
        <v>44</v>
      </c>
      <c r="B11" s="254" t="s">
        <v>192</v>
      </c>
      <c r="C11" s="254"/>
      <c r="D11" s="254"/>
      <c r="E11" s="254"/>
      <c r="F11" s="255"/>
    </row>
    <row r="12" spans="1:6" ht="28.5" customHeight="1" thickBot="1">
      <c r="A12" s="27" t="s">
        <v>39</v>
      </c>
      <c r="B12" s="246"/>
      <c r="C12" s="246"/>
      <c r="D12" s="246"/>
      <c r="E12" s="246"/>
      <c r="F12" s="247"/>
    </row>
    <row r="13" spans="1:6" ht="28.5" customHeight="1" thickTop="1">
      <c r="A13" s="25" t="s">
        <v>32</v>
      </c>
      <c r="B13" s="256" t="s">
        <v>366</v>
      </c>
      <c r="C13" s="256"/>
      <c r="D13" s="256"/>
      <c r="E13" s="256"/>
      <c r="F13" s="257"/>
    </row>
    <row r="14" spans="1:6" ht="28.5" customHeight="1">
      <c r="A14" s="248" t="s">
        <v>40</v>
      </c>
      <c r="B14" s="249" t="s">
        <v>33</v>
      </c>
      <c r="C14" s="258" t="s">
        <v>126</v>
      </c>
      <c r="D14" s="28" t="s">
        <v>41</v>
      </c>
      <c r="E14" s="28" t="s">
        <v>34</v>
      </c>
      <c r="F14" s="31" t="s">
        <v>45</v>
      </c>
    </row>
    <row r="15" spans="1:6" ht="28.5" customHeight="1">
      <c r="A15" s="248"/>
      <c r="B15" s="249"/>
      <c r="C15" s="259"/>
      <c r="D15" s="29" t="s">
        <v>42</v>
      </c>
      <c r="E15" s="29" t="s">
        <v>35</v>
      </c>
      <c r="F15" s="30" t="s">
        <v>43</v>
      </c>
    </row>
    <row r="16" spans="1:6" ht="28.5" customHeight="1">
      <c r="A16" s="248"/>
      <c r="B16" s="260" t="s">
        <v>367</v>
      </c>
      <c r="C16" s="261" t="s">
        <v>371</v>
      </c>
      <c r="D16" s="263">
        <v>1438000</v>
      </c>
      <c r="E16" s="263">
        <v>1386000</v>
      </c>
      <c r="F16" s="264">
        <f>E16/D16</f>
        <v>0.96383866481223923</v>
      </c>
    </row>
    <row r="17" spans="1:6" ht="28.5" customHeight="1">
      <c r="A17" s="248"/>
      <c r="B17" s="260"/>
      <c r="C17" s="262"/>
      <c r="D17" s="263"/>
      <c r="E17" s="263"/>
      <c r="F17" s="264"/>
    </row>
    <row r="18" spans="1:6" ht="28.5" customHeight="1">
      <c r="A18" s="248" t="s">
        <v>36</v>
      </c>
      <c r="B18" s="28" t="s">
        <v>37</v>
      </c>
      <c r="C18" s="28" t="s">
        <v>48</v>
      </c>
      <c r="D18" s="249" t="s">
        <v>38</v>
      </c>
      <c r="E18" s="249"/>
      <c r="F18" s="250"/>
    </row>
    <row r="19" spans="1:6" ht="28.5" customHeight="1">
      <c r="A19" s="248"/>
      <c r="B19" s="22" t="s">
        <v>368</v>
      </c>
      <c r="C19" s="22" t="s">
        <v>369</v>
      </c>
      <c r="D19" s="265" t="s">
        <v>370</v>
      </c>
      <c r="E19" s="265"/>
      <c r="F19" s="266"/>
    </row>
    <row r="20" spans="1:6" ht="28.5" customHeight="1">
      <c r="A20" s="26" t="s">
        <v>46</v>
      </c>
      <c r="B20" s="253" t="s">
        <v>176</v>
      </c>
      <c r="C20" s="253"/>
      <c r="D20" s="254"/>
      <c r="E20" s="254"/>
      <c r="F20" s="255"/>
    </row>
    <row r="21" spans="1:6" ht="28.5" customHeight="1">
      <c r="A21" s="26" t="s">
        <v>44</v>
      </c>
      <c r="B21" s="254" t="s">
        <v>47</v>
      </c>
      <c r="C21" s="254"/>
      <c r="D21" s="254"/>
      <c r="E21" s="254"/>
      <c r="F21" s="255"/>
    </row>
    <row r="22" spans="1:6" ht="28.5" customHeight="1" thickBot="1">
      <c r="A22" s="27" t="s">
        <v>39</v>
      </c>
      <c r="B22" s="246"/>
      <c r="C22" s="246"/>
      <c r="D22" s="246"/>
      <c r="E22" s="246"/>
      <c r="F22" s="247"/>
    </row>
    <row r="23" spans="1:6" s="136" customFormat="1" ht="28.5" customHeight="1" thickTop="1">
      <c r="A23" s="25" t="s">
        <v>32</v>
      </c>
      <c r="B23" s="256" t="s">
        <v>372</v>
      </c>
      <c r="C23" s="256"/>
      <c r="D23" s="256"/>
      <c r="E23" s="256"/>
      <c r="F23" s="257"/>
    </row>
    <row r="24" spans="1:6" s="136" customFormat="1" ht="28.5" customHeight="1">
      <c r="A24" s="248" t="s">
        <v>40</v>
      </c>
      <c r="B24" s="249" t="s">
        <v>33</v>
      </c>
      <c r="C24" s="258" t="s">
        <v>126</v>
      </c>
      <c r="D24" s="139" t="s">
        <v>41</v>
      </c>
      <c r="E24" s="139" t="s">
        <v>34</v>
      </c>
      <c r="F24" s="140" t="s">
        <v>45</v>
      </c>
    </row>
    <row r="25" spans="1:6" s="136" customFormat="1" ht="28.5" customHeight="1">
      <c r="A25" s="248"/>
      <c r="B25" s="249"/>
      <c r="C25" s="259"/>
      <c r="D25" s="29" t="s">
        <v>42</v>
      </c>
      <c r="E25" s="29" t="s">
        <v>35</v>
      </c>
      <c r="F25" s="30" t="s">
        <v>43</v>
      </c>
    </row>
    <row r="26" spans="1:6" s="136" customFormat="1" ht="28.5" customHeight="1">
      <c r="A26" s="248"/>
      <c r="B26" s="260" t="s">
        <v>373</v>
      </c>
      <c r="C26" s="261" t="s">
        <v>376</v>
      </c>
      <c r="D26" s="263">
        <v>250000</v>
      </c>
      <c r="E26" s="263">
        <v>220000</v>
      </c>
      <c r="F26" s="264">
        <f>E26/D26</f>
        <v>0.88</v>
      </c>
    </row>
    <row r="27" spans="1:6" s="136" customFormat="1" ht="28.5" customHeight="1">
      <c r="A27" s="248"/>
      <c r="B27" s="260"/>
      <c r="C27" s="262"/>
      <c r="D27" s="263"/>
      <c r="E27" s="263"/>
      <c r="F27" s="264"/>
    </row>
    <row r="28" spans="1:6" s="136" customFormat="1" ht="28.5" customHeight="1">
      <c r="A28" s="248" t="s">
        <v>36</v>
      </c>
      <c r="B28" s="139" t="s">
        <v>37</v>
      </c>
      <c r="C28" s="139" t="s">
        <v>48</v>
      </c>
      <c r="D28" s="249" t="s">
        <v>38</v>
      </c>
      <c r="E28" s="249"/>
      <c r="F28" s="250"/>
    </row>
    <row r="29" spans="1:6" s="136" customFormat="1" ht="28.5" customHeight="1">
      <c r="A29" s="248"/>
      <c r="B29" s="22" t="s">
        <v>374</v>
      </c>
      <c r="C29" s="22" t="s">
        <v>375</v>
      </c>
      <c r="D29" s="251" t="s">
        <v>318</v>
      </c>
      <c r="E29" s="251"/>
      <c r="F29" s="252"/>
    </row>
    <row r="30" spans="1:6" s="136" customFormat="1" ht="28.5" customHeight="1">
      <c r="A30" s="138" t="s">
        <v>46</v>
      </c>
      <c r="B30" s="253" t="s">
        <v>176</v>
      </c>
      <c r="C30" s="253"/>
      <c r="D30" s="254"/>
      <c r="E30" s="254"/>
      <c r="F30" s="255"/>
    </row>
    <row r="31" spans="1:6" s="136" customFormat="1" ht="28.5" customHeight="1">
      <c r="A31" s="138" t="s">
        <v>44</v>
      </c>
      <c r="B31" s="254" t="s">
        <v>47</v>
      </c>
      <c r="C31" s="254"/>
      <c r="D31" s="254"/>
      <c r="E31" s="254"/>
      <c r="F31" s="255"/>
    </row>
    <row r="32" spans="1:6" s="136" customFormat="1" ht="28.5" customHeight="1" thickBot="1">
      <c r="A32" s="27" t="s">
        <v>39</v>
      </c>
      <c r="B32" s="246"/>
      <c r="C32" s="246"/>
      <c r="D32" s="246"/>
      <c r="E32" s="246"/>
      <c r="F32" s="247"/>
    </row>
    <row r="33" spans="1:6" s="136" customFormat="1" ht="28.5" customHeight="1" thickTop="1">
      <c r="A33" s="25" t="s">
        <v>32</v>
      </c>
      <c r="B33" s="256" t="s">
        <v>378</v>
      </c>
      <c r="C33" s="256"/>
      <c r="D33" s="256"/>
      <c r="E33" s="256"/>
      <c r="F33" s="257"/>
    </row>
    <row r="34" spans="1:6" s="136" customFormat="1" ht="28.5" customHeight="1">
      <c r="A34" s="248" t="s">
        <v>40</v>
      </c>
      <c r="B34" s="249" t="s">
        <v>33</v>
      </c>
      <c r="C34" s="258" t="s">
        <v>126</v>
      </c>
      <c r="D34" s="139" t="s">
        <v>41</v>
      </c>
      <c r="E34" s="139" t="s">
        <v>34</v>
      </c>
      <c r="F34" s="140" t="s">
        <v>45</v>
      </c>
    </row>
    <row r="35" spans="1:6" s="136" customFormat="1" ht="28.5" customHeight="1">
      <c r="A35" s="248"/>
      <c r="B35" s="249"/>
      <c r="C35" s="259"/>
      <c r="D35" s="29" t="s">
        <v>42</v>
      </c>
      <c r="E35" s="29" t="s">
        <v>35</v>
      </c>
      <c r="F35" s="30" t="s">
        <v>43</v>
      </c>
    </row>
    <row r="36" spans="1:6" s="136" customFormat="1" ht="28.5" customHeight="1">
      <c r="A36" s="248"/>
      <c r="B36" s="260" t="s">
        <v>316</v>
      </c>
      <c r="C36" s="261" t="s">
        <v>383</v>
      </c>
      <c r="D36" s="263">
        <v>3648000</v>
      </c>
      <c r="E36" s="263">
        <v>3415500</v>
      </c>
      <c r="F36" s="264">
        <f>E36/D36</f>
        <v>0.93626644736842102</v>
      </c>
    </row>
    <row r="37" spans="1:6" s="136" customFormat="1" ht="28.5" customHeight="1">
      <c r="A37" s="248"/>
      <c r="B37" s="260"/>
      <c r="C37" s="262"/>
      <c r="D37" s="263"/>
      <c r="E37" s="263"/>
      <c r="F37" s="264"/>
    </row>
    <row r="38" spans="1:6" s="136" customFormat="1" ht="28.5" customHeight="1">
      <c r="A38" s="248" t="s">
        <v>36</v>
      </c>
      <c r="B38" s="139" t="s">
        <v>37</v>
      </c>
      <c r="C38" s="139" t="s">
        <v>48</v>
      </c>
      <c r="D38" s="249" t="s">
        <v>38</v>
      </c>
      <c r="E38" s="249"/>
      <c r="F38" s="250"/>
    </row>
    <row r="39" spans="1:6" s="136" customFormat="1" ht="28.5" customHeight="1">
      <c r="A39" s="248"/>
      <c r="B39" s="22" t="s">
        <v>380</v>
      </c>
      <c r="C39" s="22" t="s">
        <v>381</v>
      </c>
      <c r="D39" s="251" t="s">
        <v>382</v>
      </c>
      <c r="E39" s="251"/>
      <c r="F39" s="252"/>
    </row>
    <row r="40" spans="1:6" s="136" customFormat="1" ht="28.5" customHeight="1">
      <c r="A40" s="138" t="s">
        <v>46</v>
      </c>
      <c r="B40" s="253" t="s">
        <v>176</v>
      </c>
      <c r="C40" s="253"/>
      <c r="D40" s="254"/>
      <c r="E40" s="254"/>
      <c r="F40" s="255"/>
    </row>
    <row r="41" spans="1:6" s="136" customFormat="1" ht="28.5" customHeight="1">
      <c r="A41" s="138" t="s">
        <v>44</v>
      </c>
      <c r="B41" s="254" t="s">
        <v>47</v>
      </c>
      <c r="C41" s="254"/>
      <c r="D41" s="254"/>
      <c r="E41" s="254"/>
      <c r="F41" s="255"/>
    </row>
    <row r="42" spans="1:6" s="136" customFormat="1" ht="28.5" customHeight="1" thickBot="1">
      <c r="A42" s="27" t="s">
        <v>39</v>
      </c>
      <c r="B42" s="246"/>
      <c r="C42" s="246"/>
      <c r="D42" s="246"/>
      <c r="E42" s="246"/>
      <c r="F42" s="247"/>
    </row>
    <row r="43" spans="1:6" s="136" customFormat="1" ht="28.5" customHeight="1" thickTop="1">
      <c r="A43" s="25" t="s">
        <v>32</v>
      </c>
      <c r="B43" s="256" t="s">
        <v>384</v>
      </c>
      <c r="C43" s="256"/>
      <c r="D43" s="256"/>
      <c r="E43" s="256"/>
      <c r="F43" s="257"/>
    </row>
    <row r="44" spans="1:6" s="136" customFormat="1" ht="28.5" customHeight="1">
      <c r="A44" s="248" t="s">
        <v>40</v>
      </c>
      <c r="B44" s="249" t="s">
        <v>33</v>
      </c>
      <c r="C44" s="258" t="s">
        <v>126</v>
      </c>
      <c r="D44" s="139" t="s">
        <v>41</v>
      </c>
      <c r="E44" s="139" t="s">
        <v>34</v>
      </c>
      <c r="F44" s="140" t="s">
        <v>45</v>
      </c>
    </row>
    <row r="45" spans="1:6" s="136" customFormat="1" ht="28.5" customHeight="1">
      <c r="A45" s="248"/>
      <c r="B45" s="249"/>
      <c r="C45" s="259"/>
      <c r="D45" s="29" t="s">
        <v>42</v>
      </c>
      <c r="E45" s="29" t="s">
        <v>35</v>
      </c>
      <c r="F45" s="30" t="s">
        <v>43</v>
      </c>
    </row>
    <row r="46" spans="1:6" s="136" customFormat="1" ht="28.5" customHeight="1">
      <c r="A46" s="248"/>
      <c r="B46" s="260" t="s">
        <v>330</v>
      </c>
      <c r="C46" s="261" t="s">
        <v>385</v>
      </c>
      <c r="D46" s="263">
        <v>380000</v>
      </c>
      <c r="E46" s="263">
        <v>350000</v>
      </c>
      <c r="F46" s="264">
        <f>E46/D46</f>
        <v>0.92105263157894735</v>
      </c>
    </row>
    <row r="47" spans="1:6" s="136" customFormat="1" ht="28.5" customHeight="1">
      <c r="A47" s="248"/>
      <c r="B47" s="260"/>
      <c r="C47" s="262"/>
      <c r="D47" s="263"/>
      <c r="E47" s="263"/>
      <c r="F47" s="264"/>
    </row>
    <row r="48" spans="1:6" s="136" customFormat="1" ht="28.5" customHeight="1">
      <c r="A48" s="248" t="s">
        <v>36</v>
      </c>
      <c r="B48" s="139" t="s">
        <v>37</v>
      </c>
      <c r="C48" s="139" t="s">
        <v>48</v>
      </c>
      <c r="D48" s="249" t="s">
        <v>38</v>
      </c>
      <c r="E48" s="249"/>
      <c r="F48" s="250"/>
    </row>
    <row r="49" spans="1:6" s="136" customFormat="1" ht="28.5" customHeight="1">
      <c r="A49" s="248"/>
      <c r="B49" s="22" t="s">
        <v>324</v>
      </c>
      <c r="C49" s="22" t="s">
        <v>386</v>
      </c>
      <c r="D49" s="251" t="s">
        <v>387</v>
      </c>
      <c r="E49" s="251"/>
      <c r="F49" s="252"/>
    </row>
    <row r="50" spans="1:6" s="136" customFormat="1" ht="28.5" customHeight="1">
      <c r="A50" s="138" t="s">
        <v>46</v>
      </c>
      <c r="B50" s="253" t="s">
        <v>176</v>
      </c>
      <c r="C50" s="253"/>
      <c r="D50" s="254"/>
      <c r="E50" s="254"/>
      <c r="F50" s="255"/>
    </row>
    <row r="51" spans="1:6" s="136" customFormat="1" ht="28.5" customHeight="1">
      <c r="A51" s="138" t="s">
        <v>44</v>
      </c>
      <c r="B51" s="254" t="s">
        <v>47</v>
      </c>
      <c r="C51" s="254"/>
      <c r="D51" s="254"/>
      <c r="E51" s="254"/>
      <c r="F51" s="255"/>
    </row>
    <row r="52" spans="1:6" s="136" customFormat="1" ht="28.5" customHeight="1" thickBot="1">
      <c r="A52" s="27" t="s">
        <v>39</v>
      </c>
      <c r="B52" s="246"/>
      <c r="C52" s="246"/>
      <c r="D52" s="246"/>
      <c r="E52" s="246"/>
      <c r="F52" s="247"/>
    </row>
    <row r="53" spans="1:6" s="136" customFormat="1" ht="28.5" customHeight="1" thickTop="1">
      <c r="A53" s="25" t="s">
        <v>32</v>
      </c>
      <c r="B53" s="256" t="s">
        <v>335</v>
      </c>
      <c r="C53" s="256"/>
      <c r="D53" s="256"/>
      <c r="E53" s="256"/>
      <c r="F53" s="257"/>
    </row>
    <row r="54" spans="1:6" s="136" customFormat="1" ht="28.5" customHeight="1">
      <c r="A54" s="248" t="s">
        <v>40</v>
      </c>
      <c r="B54" s="249" t="s">
        <v>33</v>
      </c>
      <c r="C54" s="258" t="s">
        <v>126</v>
      </c>
      <c r="D54" s="139" t="s">
        <v>41</v>
      </c>
      <c r="E54" s="139" t="s">
        <v>34</v>
      </c>
      <c r="F54" s="140" t="s">
        <v>45</v>
      </c>
    </row>
    <row r="55" spans="1:6" s="136" customFormat="1" ht="28.5" customHeight="1">
      <c r="A55" s="248"/>
      <c r="B55" s="249"/>
      <c r="C55" s="259"/>
      <c r="D55" s="29" t="s">
        <v>42</v>
      </c>
      <c r="E55" s="29" t="s">
        <v>35</v>
      </c>
      <c r="F55" s="30" t="s">
        <v>43</v>
      </c>
    </row>
    <row r="56" spans="1:6" s="136" customFormat="1" ht="28.5" customHeight="1">
      <c r="A56" s="248"/>
      <c r="B56" s="260" t="s">
        <v>330</v>
      </c>
      <c r="C56" s="261" t="s">
        <v>376</v>
      </c>
      <c r="D56" s="263">
        <v>400000</v>
      </c>
      <c r="E56" s="263">
        <v>330000</v>
      </c>
      <c r="F56" s="264">
        <f>E56/D56</f>
        <v>0.82499999999999996</v>
      </c>
    </row>
    <row r="57" spans="1:6" s="136" customFormat="1" ht="28.5" customHeight="1">
      <c r="A57" s="248"/>
      <c r="B57" s="260"/>
      <c r="C57" s="262"/>
      <c r="D57" s="263"/>
      <c r="E57" s="263"/>
      <c r="F57" s="264"/>
    </row>
    <row r="58" spans="1:6" s="136" customFormat="1" ht="28.5" customHeight="1">
      <c r="A58" s="248" t="s">
        <v>36</v>
      </c>
      <c r="B58" s="139" t="s">
        <v>37</v>
      </c>
      <c r="C58" s="139" t="s">
        <v>48</v>
      </c>
      <c r="D58" s="249" t="s">
        <v>38</v>
      </c>
      <c r="E58" s="249"/>
      <c r="F58" s="250"/>
    </row>
    <row r="59" spans="1:6" s="136" customFormat="1" ht="28.5" customHeight="1">
      <c r="A59" s="248"/>
      <c r="B59" s="22" t="s">
        <v>388</v>
      </c>
      <c r="C59" s="22" t="s">
        <v>389</v>
      </c>
      <c r="D59" s="251" t="s">
        <v>390</v>
      </c>
      <c r="E59" s="251"/>
      <c r="F59" s="252"/>
    </row>
    <row r="60" spans="1:6" s="136" customFormat="1" ht="28.5" customHeight="1">
      <c r="A60" s="138" t="s">
        <v>46</v>
      </c>
      <c r="B60" s="253" t="s">
        <v>176</v>
      </c>
      <c r="C60" s="253"/>
      <c r="D60" s="254"/>
      <c r="E60" s="254"/>
      <c r="F60" s="255"/>
    </row>
    <row r="61" spans="1:6" s="136" customFormat="1" ht="28.5" customHeight="1">
      <c r="A61" s="138" t="s">
        <v>44</v>
      </c>
      <c r="B61" s="254" t="s">
        <v>47</v>
      </c>
      <c r="C61" s="254"/>
      <c r="D61" s="254"/>
      <c r="E61" s="254"/>
      <c r="F61" s="255"/>
    </row>
    <row r="62" spans="1:6" s="136" customFormat="1" ht="28.5" customHeight="1" thickBot="1">
      <c r="A62" s="27" t="s">
        <v>39</v>
      </c>
      <c r="B62" s="246"/>
      <c r="C62" s="246"/>
      <c r="D62" s="246"/>
      <c r="E62" s="246"/>
      <c r="F62" s="247"/>
    </row>
    <row r="63" spans="1:6" ht="28.5" customHeight="1" thickTop="1">
      <c r="A63" s="25" t="s">
        <v>32</v>
      </c>
      <c r="B63" s="256" t="s">
        <v>344</v>
      </c>
      <c r="C63" s="256"/>
      <c r="D63" s="256"/>
      <c r="E63" s="256"/>
      <c r="F63" s="257"/>
    </row>
    <row r="64" spans="1:6" ht="28.5" customHeight="1">
      <c r="A64" s="248" t="s">
        <v>40</v>
      </c>
      <c r="B64" s="249" t="s">
        <v>33</v>
      </c>
      <c r="C64" s="258" t="s">
        <v>126</v>
      </c>
      <c r="D64" s="150" t="s">
        <v>41</v>
      </c>
      <c r="E64" s="150" t="s">
        <v>34</v>
      </c>
      <c r="F64" s="151" t="s">
        <v>45</v>
      </c>
    </row>
    <row r="65" spans="1:6" ht="28.5" customHeight="1">
      <c r="A65" s="248"/>
      <c r="B65" s="249"/>
      <c r="C65" s="259"/>
      <c r="D65" s="29" t="s">
        <v>42</v>
      </c>
      <c r="E65" s="29" t="s">
        <v>35</v>
      </c>
      <c r="F65" s="30" t="s">
        <v>43</v>
      </c>
    </row>
    <row r="66" spans="1:6" ht="28.5" customHeight="1">
      <c r="A66" s="248"/>
      <c r="B66" s="260" t="s">
        <v>345</v>
      </c>
      <c r="C66" s="261" t="s">
        <v>393</v>
      </c>
      <c r="D66" s="263">
        <v>2100000</v>
      </c>
      <c r="E66" s="263">
        <v>1995000</v>
      </c>
      <c r="F66" s="264">
        <f>E66/D66</f>
        <v>0.95</v>
      </c>
    </row>
    <row r="67" spans="1:6" ht="28.5" customHeight="1">
      <c r="A67" s="248"/>
      <c r="B67" s="260"/>
      <c r="C67" s="262"/>
      <c r="D67" s="263"/>
      <c r="E67" s="263"/>
      <c r="F67" s="264"/>
    </row>
    <row r="68" spans="1:6" ht="28.5" customHeight="1">
      <c r="A68" s="248" t="s">
        <v>36</v>
      </c>
      <c r="B68" s="150" t="s">
        <v>37</v>
      </c>
      <c r="C68" s="150" t="s">
        <v>48</v>
      </c>
      <c r="D68" s="249" t="s">
        <v>38</v>
      </c>
      <c r="E68" s="249"/>
      <c r="F68" s="250"/>
    </row>
    <row r="69" spans="1:6" ht="28.5" customHeight="1">
      <c r="A69" s="248"/>
      <c r="B69" s="22" t="s">
        <v>391</v>
      </c>
      <c r="C69" s="22" t="s">
        <v>392</v>
      </c>
      <c r="D69" s="251" t="s">
        <v>347</v>
      </c>
      <c r="E69" s="251"/>
      <c r="F69" s="252"/>
    </row>
    <row r="70" spans="1:6" ht="28.5" customHeight="1">
      <c r="A70" s="149" t="s">
        <v>46</v>
      </c>
      <c r="B70" s="253" t="s">
        <v>176</v>
      </c>
      <c r="C70" s="253"/>
      <c r="D70" s="254"/>
      <c r="E70" s="254"/>
      <c r="F70" s="255"/>
    </row>
    <row r="71" spans="1:6" ht="28.5" customHeight="1">
      <c r="A71" s="149" t="s">
        <v>44</v>
      </c>
      <c r="B71" s="254" t="s">
        <v>47</v>
      </c>
      <c r="C71" s="254"/>
      <c r="D71" s="254"/>
      <c r="E71" s="254"/>
      <c r="F71" s="255"/>
    </row>
    <row r="72" spans="1:6" ht="28.5" customHeight="1" thickBot="1">
      <c r="A72" s="27" t="s">
        <v>39</v>
      </c>
      <c r="B72" s="246"/>
      <c r="C72" s="246"/>
      <c r="D72" s="246"/>
      <c r="E72" s="246"/>
      <c r="F72" s="247"/>
    </row>
    <row r="73" spans="1:6" ht="28.5" customHeight="1" thickTop="1">
      <c r="A73" s="25" t="s">
        <v>32</v>
      </c>
      <c r="B73" s="256" t="s">
        <v>394</v>
      </c>
      <c r="C73" s="256"/>
      <c r="D73" s="256"/>
      <c r="E73" s="256"/>
      <c r="F73" s="257"/>
    </row>
    <row r="74" spans="1:6" ht="28.5" customHeight="1">
      <c r="A74" s="248" t="s">
        <v>40</v>
      </c>
      <c r="B74" s="249" t="s">
        <v>33</v>
      </c>
      <c r="C74" s="258" t="s">
        <v>126</v>
      </c>
      <c r="D74" s="150" t="s">
        <v>41</v>
      </c>
      <c r="E74" s="150" t="s">
        <v>34</v>
      </c>
      <c r="F74" s="151" t="s">
        <v>45</v>
      </c>
    </row>
    <row r="75" spans="1:6" ht="28.5" customHeight="1">
      <c r="A75" s="248"/>
      <c r="B75" s="249"/>
      <c r="C75" s="259"/>
      <c r="D75" s="29" t="s">
        <v>42</v>
      </c>
      <c r="E75" s="29" t="s">
        <v>35</v>
      </c>
      <c r="F75" s="30" t="s">
        <v>43</v>
      </c>
    </row>
    <row r="76" spans="1:6" ht="28.5" customHeight="1">
      <c r="A76" s="248"/>
      <c r="B76" s="260" t="s">
        <v>395</v>
      </c>
      <c r="C76" s="261" t="s">
        <v>399</v>
      </c>
      <c r="D76" s="263">
        <v>7640000</v>
      </c>
      <c r="E76" s="263">
        <v>7258000</v>
      </c>
      <c r="F76" s="264">
        <f>E76/D76</f>
        <v>0.95</v>
      </c>
    </row>
    <row r="77" spans="1:6" ht="28.5" customHeight="1">
      <c r="A77" s="248"/>
      <c r="B77" s="260"/>
      <c r="C77" s="262"/>
      <c r="D77" s="263"/>
      <c r="E77" s="263"/>
      <c r="F77" s="264"/>
    </row>
    <row r="78" spans="1:6" ht="28.5" customHeight="1">
      <c r="A78" s="248" t="s">
        <v>36</v>
      </c>
      <c r="B78" s="150" t="s">
        <v>37</v>
      </c>
      <c r="C78" s="150" t="s">
        <v>48</v>
      </c>
      <c r="D78" s="249" t="s">
        <v>38</v>
      </c>
      <c r="E78" s="249"/>
      <c r="F78" s="250"/>
    </row>
    <row r="79" spans="1:6" ht="28.5" customHeight="1">
      <c r="A79" s="248"/>
      <c r="B79" s="22" t="s">
        <v>396</v>
      </c>
      <c r="C79" s="22" t="s">
        <v>397</v>
      </c>
      <c r="D79" s="251" t="s">
        <v>398</v>
      </c>
      <c r="E79" s="251"/>
      <c r="F79" s="252"/>
    </row>
    <row r="80" spans="1:6" ht="28.5" customHeight="1">
      <c r="A80" s="149" t="s">
        <v>46</v>
      </c>
      <c r="B80" s="253" t="s">
        <v>176</v>
      </c>
      <c r="C80" s="253"/>
      <c r="D80" s="254"/>
      <c r="E80" s="254"/>
      <c r="F80" s="255"/>
    </row>
    <row r="81" spans="1:6" ht="28.5" customHeight="1">
      <c r="A81" s="149" t="s">
        <v>44</v>
      </c>
      <c r="B81" s="254" t="s">
        <v>47</v>
      </c>
      <c r="C81" s="254"/>
      <c r="D81" s="254"/>
      <c r="E81" s="254"/>
      <c r="F81" s="255"/>
    </row>
    <row r="82" spans="1:6" ht="28.5" customHeight="1" thickBot="1">
      <c r="A82" s="27" t="s">
        <v>39</v>
      </c>
      <c r="B82" s="246"/>
      <c r="C82" s="246"/>
      <c r="D82" s="246"/>
      <c r="E82" s="246"/>
      <c r="F82" s="247"/>
    </row>
    <row r="83" spans="1:6" ht="28.5" customHeight="1" thickTop="1">
      <c r="A83" s="25" t="s">
        <v>32</v>
      </c>
      <c r="B83" s="256" t="s">
        <v>436</v>
      </c>
      <c r="C83" s="256"/>
      <c r="D83" s="256"/>
      <c r="E83" s="256"/>
      <c r="F83" s="257"/>
    </row>
    <row r="84" spans="1:6" ht="28.5" customHeight="1">
      <c r="A84" s="248" t="s">
        <v>40</v>
      </c>
      <c r="B84" s="249" t="s">
        <v>33</v>
      </c>
      <c r="C84" s="258" t="s">
        <v>126</v>
      </c>
      <c r="D84" s="150" t="s">
        <v>41</v>
      </c>
      <c r="E84" s="150" t="s">
        <v>34</v>
      </c>
      <c r="F84" s="151" t="s">
        <v>45</v>
      </c>
    </row>
    <row r="85" spans="1:6" ht="28.5" customHeight="1">
      <c r="A85" s="248"/>
      <c r="B85" s="249"/>
      <c r="C85" s="259"/>
      <c r="D85" s="29" t="s">
        <v>42</v>
      </c>
      <c r="E85" s="29" t="s">
        <v>35</v>
      </c>
      <c r="F85" s="30" t="s">
        <v>43</v>
      </c>
    </row>
    <row r="86" spans="1:6" ht="28.5" customHeight="1">
      <c r="A86" s="248"/>
      <c r="B86" s="260" t="s">
        <v>437</v>
      </c>
      <c r="C86" s="261" t="s">
        <v>438</v>
      </c>
      <c r="D86" s="263">
        <v>7640000</v>
      </c>
      <c r="E86" s="263">
        <v>7258000</v>
      </c>
      <c r="F86" s="264">
        <f>E86/D86</f>
        <v>0.95</v>
      </c>
    </row>
    <row r="87" spans="1:6" ht="28.5" customHeight="1">
      <c r="A87" s="248"/>
      <c r="B87" s="260"/>
      <c r="C87" s="262"/>
      <c r="D87" s="263"/>
      <c r="E87" s="263"/>
      <c r="F87" s="264"/>
    </row>
    <row r="88" spans="1:6" ht="28.5" customHeight="1">
      <c r="A88" s="248" t="s">
        <v>36</v>
      </c>
      <c r="B88" s="150" t="s">
        <v>37</v>
      </c>
      <c r="C88" s="150" t="s">
        <v>48</v>
      </c>
      <c r="D88" s="249" t="s">
        <v>38</v>
      </c>
      <c r="E88" s="249"/>
      <c r="F88" s="250"/>
    </row>
    <row r="89" spans="1:6" ht="28.5" customHeight="1">
      <c r="A89" s="248"/>
      <c r="B89" s="22" t="s">
        <v>440</v>
      </c>
      <c r="C89" s="22" t="s">
        <v>439</v>
      </c>
      <c r="D89" s="251" t="s">
        <v>441</v>
      </c>
      <c r="E89" s="251"/>
      <c r="F89" s="252"/>
    </row>
    <row r="90" spans="1:6" ht="28.5" customHeight="1">
      <c r="A90" s="149" t="s">
        <v>46</v>
      </c>
      <c r="B90" s="253" t="s">
        <v>176</v>
      </c>
      <c r="C90" s="253"/>
      <c r="D90" s="254"/>
      <c r="E90" s="254"/>
      <c r="F90" s="255"/>
    </row>
    <row r="91" spans="1:6" ht="28.5" customHeight="1">
      <c r="A91" s="149" t="s">
        <v>44</v>
      </c>
      <c r="B91" s="254" t="s">
        <v>47</v>
      </c>
      <c r="C91" s="254"/>
      <c r="D91" s="254"/>
      <c r="E91" s="254"/>
      <c r="F91" s="255"/>
    </row>
    <row r="92" spans="1:6" ht="28.5" customHeight="1" thickBot="1">
      <c r="A92" s="27" t="s">
        <v>39</v>
      </c>
      <c r="B92" s="246"/>
      <c r="C92" s="246"/>
      <c r="D92" s="246"/>
      <c r="E92" s="246"/>
      <c r="F92" s="247"/>
    </row>
    <row r="93" spans="1:6" ht="28.5" customHeight="1" thickTop="1">
      <c r="A93" s="25" t="s">
        <v>32</v>
      </c>
      <c r="B93" s="256" t="s">
        <v>442</v>
      </c>
      <c r="C93" s="256"/>
      <c r="D93" s="256"/>
      <c r="E93" s="256"/>
      <c r="F93" s="257"/>
    </row>
    <row r="94" spans="1:6" ht="28.5" customHeight="1">
      <c r="A94" s="248" t="s">
        <v>40</v>
      </c>
      <c r="B94" s="249" t="s">
        <v>33</v>
      </c>
      <c r="C94" s="258" t="s">
        <v>126</v>
      </c>
      <c r="D94" s="150" t="s">
        <v>41</v>
      </c>
      <c r="E94" s="150" t="s">
        <v>34</v>
      </c>
      <c r="F94" s="151" t="s">
        <v>45</v>
      </c>
    </row>
    <row r="95" spans="1:6" ht="28.5" customHeight="1">
      <c r="A95" s="248"/>
      <c r="B95" s="249"/>
      <c r="C95" s="259"/>
      <c r="D95" s="29" t="s">
        <v>42</v>
      </c>
      <c r="E95" s="29" t="s">
        <v>35</v>
      </c>
      <c r="F95" s="30" t="s">
        <v>43</v>
      </c>
    </row>
    <row r="96" spans="1:6" ht="28.5" customHeight="1">
      <c r="A96" s="248"/>
      <c r="B96" s="260" t="s">
        <v>443</v>
      </c>
      <c r="C96" s="261" t="s">
        <v>444</v>
      </c>
      <c r="D96" s="263">
        <v>1617000</v>
      </c>
      <c r="E96" s="263">
        <v>1458500</v>
      </c>
      <c r="F96" s="264">
        <f>E96/D96</f>
        <v>0.90197897340754485</v>
      </c>
    </row>
    <row r="97" spans="1:6" ht="28.5" customHeight="1">
      <c r="A97" s="248"/>
      <c r="B97" s="260"/>
      <c r="C97" s="262"/>
      <c r="D97" s="263"/>
      <c r="E97" s="263"/>
      <c r="F97" s="264"/>
    </row>
    <row r="98" spans="1:6" ht="28.5" customHeight="1">
      <c r="A98" s="248" t="s">
        <v>36</v>
      </c>
      <c r="B98" s="150" t="s">
        <v>37</v>
      </c>
      <c r="C98" s="150" t="s">
        <v>48</v>
      </c>
      <c r="D98" s="249" t="s">
        <v>38</v>
      </c>
      <c r="E98" s="249"/>
      <c r="F98" s="250"/>
    </row>
    <row r="99" spans="1:6" ht="28.5" customHeight="1">
      <c r="A99" s="248"/>
      <c r="B99" s="22" t="s">
        <v>445</v>
      </c>
      <c r="C99" s="22" t="s">
        <v>446</v>
      </c>
      <c r="D99" s="251" t="s">
        <v>447</v>
      </c>
      <c r="E99" s="251"/>
      <c r="F99" s="252"/>
    </row>
    <row r="100" spans="1:6" ht="28.5" customHeight="1">
      <c r="A100" s="149" t="s">
        <v>46</v>
      </c>
      <c r="B100" s="253" t="s">
        <v>176</v>
      </c>
      <c r="C100" s="253"/>
      <c r="D100" s="254"/>
      <c r="E100" s="254"/>
      <c r="F100" s="255"/>
    </row>
    <row r="101" spans="1:6" ht="28.5" customHeight="1">
      <c r="A101" s="149" t="s">
        <v>44</v>
      </c>
      <c r="B101" s="254" t="s">
        <v>47</v>
      </c>
      <c r="C101" s="254"/>
      <c r="D101" s="254"/>
      <c r="E101" s="254"/>
      <c r="F101" s="255"/>
    </row>
    <row r="102" spans="1:6" ht="28.5" customHeight="1" thickBot="1">
      <c r="A102" s="27" t="s">
        <v>39</v>
      </c>
      <c r="B102" s="246"/>
      <c r="C102" s="246"/>
      <c r="D102" s="246"/>
      <c r="E102" s="246"/>
      <c r="F102" s="247"/>
    </row>
    <row r="103" spans="1:6" ht="28.5" customHeight="1" thickTop="1">
      <c r="A103" s="25" t="s">
        <v>32</v>
      </c>
      <c r="B103" s="256" t="s">
        <v>462</v>
      </c>
      <c r="C103" s="256"/>
      <c r="D103" s="256"/>
      <c r="E103" s="256"/>
      <c r="F103" s="257"/>
    </row>
    <row r="104" spans="1:6" ht="28.5" customHeight="1">
      <c r="A104" s="248" t="s">
        <v>40</v>
      </c>
      <c r="B104" s="249" t="s">
        <v>33</v>
      </c>
      <c r="C104" s="258" t="s">
        <v>126</v>
      </c>
      <c r="D104" s="150" t="s">
        <v>41</v>
      </c>
      <c r="E104" s="150" t="s">
        <v>34</v>
      </c>
      <c r="F104" s="151" t="s">
        <v>45</v>
      </c>
    </row>
    <row r="105" spans="1:6" ht="28.5" customHeight="1">
      <c r="A105" s="248"/>
      <c r="B105" s="249"/>
      <c r="C105" s="259"/>
      <c r="D105" s="29" t="s">
        <v>42</v>
      </c>
      <c r="E105" s="29" t="s">
        <v>35</v>
      </c>
      <c r="F105" s="30" t="s">
        <v>43</v>
      </c>
    </row>
    <row r="106" spans="1:6" ht="28.5" customHeight="1">
      <c r="A106" s="248"/>
      <c r="B106" s="260" t="s">
        <v>330</v>
      </c>
      <c r="C106" s="261" t="s">
        <v>463</v>
      </c>
      <c r="D106" s="263">
        <v>6598000</v>
      </c>
      <c r="E106" s="263">
        <v>6239920</v>
      </c>
      <c r="F106" s="264">
        <f>E106/D106</f>
        <v>0.94572900879054256</v>
      </c>
    </row>
    <row r="107" spans="1:6" ht="28.5" customHeight="1">
      <c r="A107" s="248"/>
      <c r="B107" s="260"/>
      <c r="C107" s="262"/>
      <c r="D107" s="263"/>
      <c r="E107" s="263"/>
      <c r="F107" s="264"/>
    </row>
    <row r="108" spans="1:6" ht="28.5" customHeight="1">
      <c r="A108" s="248" t="s">
        <v>36</v>
      </c>
      <c r="B108" s="150" t="s">
        <v>37</v>
      </c>
      <c r="C108" s="150" t="s">
        <v>48</v>
      </c>
      <c r="D108" s="249" t="s">
        <v>38</v>
      </c>
      <c r="E108" s="249"/>
      <c r="F108" s="250"/>
    </row>
    <row r="109" spans="1:6" ht="28.5" customHeight="1">
      <c r="A109" s="248"/>
      <c r="B109" s="22" t="s">
        <v>464</v>
      </c>
      <c r="C109" s="22" t="s">
        <v>465</v>
      </c>
      <c r="D109" s="251" t="s">
        <v>466</v>
      </c>
      <c r="E109" s="251"/>
      <c r="F109" s="252"/>
    </row>
    <row r="110" spans="1:6" ht="28.5" customHeight="1">
      <c r="A110" s="149" t="s">
        <v>46</v>
      </c>
      <c r="B110" s="253" t="s">
        <v>176</v>
      </c>
      <c r="C110" s="253"/>
      <c r="D110" s="254"/>
      <c r="E110" s="254"/>
      <c r="F110" s="255"/>
    </row>
    <row r="111" spans="1:6" ht="28.5" customHeight="1">
      <c r="A111" s="149" t="s">
        <v>44</v>
      </c>
      <c r="B111" s="254" t="s">
        <v>47</v>
      </c>
      <c r="C111" s="254"/>
      <c r="D111" s="254"/>
      <c r="E111" s="254"/>
      <c r="F111" s="255"/>
    </row>
    <row r="112" spans="1:6" ht="28.5" customHeight="1" thickBot="1">
      <c r="A112" s="27" t="s">
        <v>39</v>
      </c>
      <c r="B112" s="246"/>
      <c r="C112" s="246"/>
      <c r="D112" s="246"/>
      <c r="E112" s="246"/>
      <c r="F112" s="247"/>
    </row>
    <row r="113" ht="14.25" thickTop="1"/>
  </sheetData>
  <mergeCells count="16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2018-10-11T06:00:27Z</dcterms:modified>
</cp:coreProperties>
</file>