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AppData\Local\Temp\handy8\JHOMS202370229772100\"/>
    </mc:Choice>
  </mc:AlternateContent>
  <bookViews>
    <workbookView xWindow="0" yWindow="0" windowWidth="19020" windowHeight="9510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2" i="6" l="1"/>
  <c r="F10" i="6"/>
  <c r="F6" i="6"/>
  <c r="F16" i="6"/>
  <c r="F4" i="6"/>
  <c r="F14" i="6"/>
  <c r="F11" i="6"/>
  <c r="F9" i="6"/>
  <c r="F8" i="6"/>
  <c r="F7" i="6"/>
  <c r="F5" i="6"/>
  <c r="F15" i="6"/>
  <c r="F17" i="6"/>
  <c r="F13" i="6"/>
  <c r="M5" i="4" l="1"/>
  <c r="M7" i="4"/>
  <c r="P7" i="4"/>
  <c r="M8" i="4"/>
  <c r="P8" i="4"/>
  <c r="M9" i="4"/>
  <c r="P9" i="4"/>
  <c r="H13" i="6" l="1"/>
  <c r="H14" i="6"/>
  <c r="H15" i="6"/>
  <c r="H16" i="6"/>
  <c r="H17" i="6"/>
  <c r="H10" i="6" l="1"/>
  <c r="P19" i="4"/>
  <c r="M10" i="4"/>
  <c r="M11" i="4"/>
  <c r="M12" i="4"/>
  <c r="M15" i="4"/>
  <c r="M16" i="4"/>
  <c r="M17" i="4"/>
  <c r="M18" i="4"/>
  <c r="M19" i="4"/>
  <c r="P10" i="4"/>
  <c r="P11" i="4"/>
  <c r="P12" i="4"/>
  <c r="P15" i="4"/>
  <c r="P16" i="4"/>
  <c r="P17" i="4"/>
  <c r="P18" i="4"/>
  <c r="M14" i="4"/>
  <c r="M13" i="4"/>
  <c r="H12" i="6" l="1"/>
  <c r="H11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<sst xmlns="http://schemas.openxmlformats.org/spreadsheetml/2006/main" count="538" uniqueCount="269">
  <si>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</si>
  <si>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</si>
  <si>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</si>
  <si>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</si>
  <si>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</si>
  <si>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</si>
  <si>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</si>
  <si>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</si>
  <si>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</si>
  <si>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</si>
  <si>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</si>
  <si>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</si>
  <si>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</si>
  <si>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</si>
  <si>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</si>
  <si>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</si>
  <si>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</si>
  <si>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</si>
  <si>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</si>
  <si>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</si>
  <si>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</si>
  <si>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</si>
  <si>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</si>
  <si>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</si>
  <si>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</si>
  <si>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</si>
  <si>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</si>
  <si>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</si>
  <si>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</si>
  <si>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</si>
  <si>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</si>
  <si>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</si>
  <si>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</si>
  <si>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</si>
  <si>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</si>
  <si>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</si>
  <si>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</si>
  <si>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</si>
  <si>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</si>
  <si>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</si>
  <si>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</si>
  <si>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</si>
  <si>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</si>
  <si>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</si>
  <si>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</si>
  <si>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</si>
  <si>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</si>
  <si>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</si>
  <si>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</si>
  <si>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</si>
  <si>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</si>
  <si>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</si>
  <si>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</si>
  <si>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</si>
  <si>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</si>
  <si>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</si>
  <si>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</si>
  <si>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</si>
  <si>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</si>
  <si>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</si>
  <si>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</si>
  <si>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</si>
  <si>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계약방법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</si>
  <si>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</si>
  <si>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</si>
  <si>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</si>
  <si>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</si>
  <si>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</si>
  <si>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</si>
  <si>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</si>
  <si>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</si>
  <si>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</si>
  <si>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</si>
  <si>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</si>
  <si>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</si>
  <si>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</si>
  <si>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</si>
  <si>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</si>
  <si>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비고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</si>
  <si>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</si>
  <si>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</si>
  <si>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</si>
  <si>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</si>
  <si>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</si>
  <si>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</si>
  <si>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</si>
  <si>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</si>
  <si>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</si>
  <si>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</si>
  <si>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</si>
  <si>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2019.11.01.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</si>
  <si>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</si>
  <si>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</si>
  <si>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</si>
  <si>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</si>
  <si>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</si>
  <si>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</si>
  <si>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</si>
  <si>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2020.12.31.</t>
  </si>
  <si>
    <t>2019.12.28.</t>
  </si>
  <si>
    <t>계약율(%)</t>
  </si>
  <si>
    <t>-해당사항없음-</t>
    <phoneticPr fontId="2" type="noConversion"/>
  </si>
  <si>
    <t>시설물위탁</t>
    <phoneticPr fontId="2" type="noConversion"/>
  </si>
  <si>
    <t>법무자문료</t>
    <phoneticPr fontId="2" type="noConversion"/>
  </si>
  <si>
    <t>기성부분감독조서(2/4)</t>
    <phoneticPr fontId="2" type="noConversion"/>
  </si>
  <si>
    <t>복지제도</t>
    <phoneticPr fontId="2" type="noConversion"/>
  </si>
  <si>
    <t>안전관리자 업무대행</t>
    <phoneticPr fontId="2" type="noConversion"/>
  </si>
  <si>
    <t>기성부분감독조서(2/5)</t>
    <phoneticPr fontId="2" type="noConversion"/>
  </si>
  <si>
    <t>박준희</t>
    <phoneticPr fontId="2" type="noConversion"/>
  </si>
  <si>
    <t>강보람</t>
    <phoneticPr fontId="2" type="noConversion"/>
  </si>
  <si>
    <t>전혜진</t>
    <phoneticPr fontId="2" type="noConversion"/>
  </si>
  <si>
    <t>보건관리자</t>
    <phoneticPr fontId="2" type="noConversion"/>
  </si>
  <si>
    <t>수의</t>
  </si>
  <si>
    <t xml:space="preserve"> ㈜삼성통운</t>
  </si>
  <si>
    <t xml:space="preserve"> ㈜삼성통운</t>
    <phoneticPr fontId="2" type="noConversion"/>
  </si>
  <si>
    <t>2020.10.31.</t>
    <phoneticPr fontId="2" type="noConversion"/>
  </si>
  <si>
    <t>2020.01.31.</t>
    <phoneticPr fontId="2" type="noConversion"/>
  </si>
  <si>
    <t>2019.12.15.</t>
    <phoneticPr fontId="2" type="noConversion"/>
  </si>
  <si>
    <t>2020.01.01.</t>
  </si>
  <si>
    <t>2020.01.01.</t>
    <phoneticPr fontId="2" type="noConversion"/>
  </si>
  <si>
    <t>2020.12.31.</t>
    <phoneticPr fontId="2" type="noConversion"/>
  </si>
  <si>
    <t>2020.01.31.</t>
    <phoneticPr fontId="2" type="noConversion"/>
  </si>
  <si>
    <t>2019.10.16.</t>
    <phoneticPr fontId="2" type="noConversion"/>
  </si>
  <si>
    <t>2019.12.18.</t>
    <phoneticPr fontId="2" type="noConversion"/>
  </si>
  <si>
    <t>2019.12.19.</t>
    <phoneticPr fontId="2" type="noConversion"/>
  </si>
  <si>
    <t>2019.12.19.</t>
    <phoneticPr fontId="2" type="noConversion"/>
  </si>
  <si>
    <t>2019.12.20.</t>
    <phoneticPr fontId="2" type="noConversion"/>
  </si>
  <si>
    <t>2019.12.20.</t>
    <phoneticPr fontId="2" type="noConversion"/>
  </si>
  <si>
    <t>2019.12.26.</t>
    <phoneticPr fontId="2" type="noConversion"/>
  </si>
  <si>
    <t>2019.12.30.</t>
    <phoneticPr fontId="2" type="noConversion"/>
  </si>
  <si>
    <t>-이하빈칸-</t>
    <phoneticPr fontId="2" type="noConversion"/>
  </si>
  <si>
    <t xml:space="preserve"> 사무국(대표이사 전용차량, 공용차량) 차량 임차</t>
  </si>
  <si>
    <t xml:space="preserve"> 사무국(대표이사 전용차량, 공용차량) 차량 임차</t>
    <phoneticPr fontId="2" type="noConversion"/>
  </si>
  <si>
    <t xml:space="preserve"> 보건관리 업무계약</t>
  </si>
  <si>
    <t xml:space="preserve"> 보건관리 업무계약</t>
    <phoneticPr fontId="2" type="noConversion"/>
  </si>
  <si>
    <t xml:space="preserve"> 안전관리 업무</t>
  </si>
  <si>
    <t xml:space="preserve"> 안전관리 업무</t>
    <phoneticPr fontId="2" type="noConversion"/>
  </si>
  <si>
    <t xml:space="preserve"> 2020년 업무용 복합기 임차</t>
  </si>
  <si>
    <t xml:space="preserve"> 2020년 업무용 복합기 임차</t>
    <phoneticPr fontId="2" type="noConversion"/>
  </si>
  <si>
    <t xml:space="preserve"> 2020년 웹 메일 호스팅 운영</t>
  </si>
  <si>
    <t xml:space="preserve"> 2020년 웹 메일 호스팅 운영</t>
    <phoneticPr fontId="2" type="noConversion"/>
  </si>
  <si>
    <t xml:space="preserve"> 2020년 실시간 통합 설문조사 플랫폼 서비스</t>
  </si>
  <si>
    <t xml:space="preserve"> 2020년 실시간 통합 설문조사 플랫폼 서비스</t>
    <phoneticPr fontId="2" type="noConversion"/>
  </si>
  <si>
    <t xml:space="preserve"> 2020년 사무국 인터넷망 사용신청(3차)</t>
  </si>
  <si>
    <t xml:space="preserve"> 2020년 사무국 인터넷망 사용신청(3차)</t>
    <phoneticPr fontId="2" type="noConversion"/>
  </si>
  <si>
    <t xml:space="preserve"> 2020년 서버 코로케이션(웹 방화벽) 신청(3차)</t>
  </si>
  <si>
    <t xml:space="preserve"> 2020년 서버 코로케이션(웹 방화벽) 신청(3차)</t>
    <phoneticPr fontId="2" type="noConversion"/>
  </si>
  <si>
    <t xml:space="preserve"> 기업용 인터넷전화 서비스 이용 및 장비에 관한 계약서(4차)</t>
  </si>
  <si>
    <t xml:space="preserve"> 기업용 인터넷전화 서비스 이용 및 장비에 관한 계약서(4차)</t>
    <phoneticPr fontId="2" type="noConversion"/>
  </si>
  <si>
    <t xml:space="preserve"> 2020년 법률자문 연간계약</t>
  </si>
  <si>
    <t xml:space="preserve"> 2020년 법률자문 연간계약</t>
    <phoneticPr fontId="2" type="noConversion"/>
  </si>
  <si>
    <t xml:space="preserve"> 시설물위탁 운영(렌탈) 계약(1차년도)</t>
  </si>
  <si>
    <t xml:space="preserve"> 시설물위탁 운영(렌탈) 계약(1차년도)</t>
    <phoneticPr fontId="2" type="noConversion"/>
  </si>
  <si>
    <t xml:space="preserve"> 세무자문 서비스 용역</t>
  </si>
  <si>
    <t xml:space="preserve"> 세무자문 서비스 용역</t>
    <phoneticPr fontId="2" type="noConversion"/>
  </si>
  <si>
    <t xml:space="preserve"> 2020년 정보시스템 통합유지관리 용역(2차수)</t>
  </si>
  <si>
    <t xml:space="preserve"> 2020년 정보시스템 통합유지관리 용역(2차수)</t>
    <phoneticPr fontId="2" type="noConversion"/>
  </si>
  <si>
    <t xml:space="preserve"> 노무자문계약</t>
  </si>
  <si>
    <t xml:space="preserve"> 노무자문계약</t>
    <phoneticPr fontId="2" type="noConversion"/>
  </si>
  <si>
    <t xml:space="preserve"> 대한산업보건협회 경기센터</t>
  </si>
  <si>
    <t xml:space="preserve"> 대한산업보건협회 경기센터</t>
    <phoneticPr fontId="2" type="noConversion"/>
  </si>
  <si>
    <t xml:space="preserve"> (사)대한산업안전협회 성남지회</t>
  </si>
  <si>
    <t xml:space="preserve"> (사)대한산업안전협회 성남지회</t>
    <phoneticPr fontId="2" type="noConversion"/>
  </si>
  <si>
    <t xml:space="preserve"> 신도종합서비스</t>
  </si>
  <si>
    <t xml:space="preserve"> 신도종합서비스</t>
    <phoneticPr fontId="2" type="noConversion"/>
  </si>
  <si>
    <t xml:space="preserve"> ㈜가비아</t>
  </si>
  <si>
    <t xml:space="preserve"> ㈜가비아</t>
    <phoneticPr fontId="2" type="noConversion"/>
  </si>
  <si>
    <t xml:space="preserve"> 후퍼 주식회사</t>
  </si>
  <si>
    <t xml:space="preserve"> 후퍼 주식회사</t>
    <phoneticPr fontId="2" type="noConversion"/>
  </si>
  <si>
    <t xml:space="preserve"> ㈜케이티</t>
  </si>
  <si>
    <t xml:space="preserve"> ㈜케이티</t>
    <phoneticPr fontId="2" type="noConversion"/>
  </si>
  <si>
    <t xml:space="preserve"> ㈜케이티</t>
    <phoneticPr fontId="2" type="noConversion"/>
  </si>
  <si>
    <t xml:space="preserve"> ㈜케이티</t>
    <phoneticPr fontId="2" type="noConversion"/>
  </si>
  <si>
    <t xml:space="preserve"> 법무법인탑</t>
  </si>
  <si>
    <t xml:space="preserve"> 법무법인탑</t>
    <phoneticPr fontId="2" type="noConversion"/>
  </si>
  <si>
    <t xml:space="preserve"> SK매직㈜</t>
  </si>
  <si>
    <t xml:space="preserve"> SK매직㈜</t>
    <phoneticPr fontId="2" type="noConversion"/>
  </si>
  <si>
    <t xml:space="preserve"> 장태수세무회계사무소</t>
  </si>
  <si>
    <t xml:space="preserve"> 장태수세무회계사무소</t>
    <phoneticPr fontId="2" type="noConversion"/>
  </si>
  <si>
    <t xml:space="preserve"> 주식회사 미소아이티</t>
  </si>
  <si>
    <t xml:space="preserve"> 주식회사 미소아이티</t>
    <phoneticPr fontId="2" type="noConversion"/>
  </si>
  <si>
    <t xml:space="preserve"> 노무법인 로고스</t>
  </si>
  <si>
    <t xml:space="preserve"> 노무법인 로고스</t>
    <phoneticPr fontId="2" type="noConversion"/>
  </si>
  <si>
    <t>지방계약법 시행령 제25조 1항</t>
  </si>
  <si>
    <t>전략경영본부</t>
  </si>
  <si>
    <t>전략경영본부</t>
    <phoneticPr fontId="2" type="noConversion"/>
  </si>
  <si>
    <t>사업지원본부(사업지원실)</t>
  </si>
  <si>
    <t>사업지원본부(사업지원실)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</si>
  <si>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</si>
  <si>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</si>
  <si>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</si>
  <si>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8월</t>
  </si>
  <si>
    <t>예산액</t>
    <phoneticPr fontId="2" type="noConversion"/>
  </si>
  <si>
    <t>구매예정금액</t>
    <phoneticPr fontId="2" type="noConversion"/>
  </si>
  <si>
    <t>수의계약</t>
  </si>
  <si>
    <t>청소년사업지원본부</t>
  </si>
  <si>
    <t>김미영</t>
  </si>
  <si>
    <t>031-729-9073</t>
  </si>
  <si>
    <t>청년정책실</t>
  </si>
  <si>
    <t>퇴직연금제도 사업자 선정</t>
  </si>
  <si>
    <t>재단 본부</t>
  </si>
  <si>
    <t>김현정</t>
  </si>
  <si>
    <t>031-729-9065</t>
  </si>
  <si>
    <t>청년온라인커뮤니티플랫폼구축</t>
  </si>
  <si>
    <t>한지현</t>
  </si>
  <si>
    <t>031-729-9031</t>
  </si>
  <si>
    <t>-이하빈칸-</t>
    <phoneticPr fontId="2" type="noConversion"/>
  </si>
  <si>
    <t>-</t>
    <phoneticPr fontId="2" type="noConversion"/>
  </si>
  <si>
    <t>제한경쟁</t>
    <phoneticPr fontId="2" type="noConversion"/>
  </si>
  <si>
    <t>2020.8.18.현재 적립액
6,622백만원</t>
    <phoneticPr fontId="2" type="noConversion"/>
  </si>
  <si>
    <t>수의계약</t>
    <phoneticPr fontId="2" type="noConversion"/>
  </si>
  <si>
    <t>성남시청소년토크콘서트 프로그램 위탁</t>
    <phoneticPr fontId="2" type="noConversion"/>
  </si>
  <si>
    <t>성남시청소년토크콘서트 영상장비 임차</t>
    <phoneticPr fontId="2" type="noConversion"/>
  </si>
  <si>
    <t>분당서현청소년수련관 외벽 드라이비트 교체공사</t>
  </si>
  <si>
    <t>제30회 개방형임기직, 일반직 및 제3회 공무직 채용 물품 임차</t>
  </si>
  <si>
    <t>성남시청소년재단 청년정책사업 홍보 게시판 제작</t>
  </si>
  <si>
    <t>분당야탑청소년수련관 정보화시스템 구축사업</t>
  </si>
  <si>
    <t>원격교육 훈련위탁계약</t>
  </si>
  <si>
    <t>인력개발팀(김다정)</t>
    <phoneticPr fontId="2" type="noConversion"/>
  </si>
  <si>
    <t>청년교류팀(명미경)</t>
    <phoneticPr fontId="2" type="noConversion"/>
  </si>
  <si>
    <t>분당야탑청소년수련관(류재일)</t>
    <phoneticPr fontId="2" type="noConversion"/>
  </si>
  <si>
    <t>사업지원본부(조영조)</t>
    <phoneticPr fontId="2" type="noConversion"/>
  </si>
  <si>
    <t>수의</t>
    <phoneticPr fontId="2" type="noConversion"/>
  </si>
  <si>
    <t>총액</t>
  </si>
  <si>
    <t>총액</t>
    <phoneticPr fontId="2" type="noConversion"/>
  </si>
  <si>
    <t>입찰</t>
    <phoneticPr fontId="2" type="noConversion"/>
  </si>
  <si>
    <t>지방계약법 시행령 제20조 1항</t>
    <phoneticPr fontId="2" type="noConversion"/>
  </si>
  <si>
    <t>2020.07.10.~채용전형종료시</t>
    <phoneticPr fontId="2" type="noConversion"/>
  </si>
  <si>
    <t>2020.07.10.</t>
    <phoneticPr fontId="2" type="noConversion"/>
  </si>
  <si>
    <t>마케팅스토리</t>
  </si>
  <si>
    <t>경기도 성남시 분당구 장미로48번길 10, 428호(야탑동)</t>
  </si>
  <si>
    <t>2020.07.09.~2020.07.10.</t>
    <phoneticPr fontId="2" type="noConversion"/>
  </si>
  <si>
    <t>2020.07.10.</t>
    <phoneticPr fontId="2" type="noConversion"/>
  </si>
  <si>
    <t>플러스디자인하우스</t>
  </si>
  <si>
    <t>경기도 성남시 분당구 야탑로69번길 18 403(야탑동)</t>
  </si>
  <si>
    <t>2020.07.13.~2020.09.20.</t>
    <phoneticPr fontId="2" type="noConversion"/>
  </si>
  <si>
    <t>㈜미디어코어시스템즈</t>
  </si>
  <si>
    <t>경기도 수원시 팔달구 권선로 731, 2층 207호</t>
  </si>
  <si>
    <t>2020.07.20.~2020.10.17.</t>
    <phoneticPr fontId="2" type="noConversion"/>
  </si>
  <si>
    <t>㈜태성건설</t>
    <phoneticPr fontId="2" type="noConversion"/>
  </si>
  <si>
    <t>경기도 양평군 개군면 개군산로 552</t>
  </si>
  <si>
    <t>2020.08.01.~2020.12.31.</t>
    <phoneticPr fontId="2" type="noConversion"/>
  </si>
  <si>
    <t>서울특별시 구로구 공원로 70, 1층(구로동)</t>
  </si>
  <si>
    <t>(사)대한산업안전협회</t>
  </si>
  <si>
    <t>(사)대한산업안전협회</t>
    <phoneticPr fontId="2" type="noConversion"/>
  </si>
  <si>
    <t>2020.07.07.</t>
    <phoneticPr fontId="2" type="noConversion"/>
  </si>
  <si>
    <t>2020.07.09.</t>
    <phoneticPr fontId="2" type="noConversion"/>
  </si>
  <si>
    <t>2020.07.13.</t>
    <phoneticPr fontId="2" type="noConversion"/>
  </si>
  <si>
    <t>2020.07.15.</t>
    <phoneticPr fontId="2" type="noConversion"/>
  </si>
  <si>
    <t>2020.07.15.</t>
    <phoneticPr fontId="2" type="noConversion"/>
  </si>
  <si>
    <t>2020.07.10.~채용전형종료시</t>
    <phoneticPr fontId="2" type="noConversion"/>
  </si>
  <si>
    <t>2020.07.09.~2020.07.10.</t>
    <phoneticPr fontId="2" type="noConversion"/>
  </si>
  <si>
    <t>2020.07.13.~2020.09.20.</t>
    <phoneticPr fontId="2" type="noConversion"/>
  </si>
  <si>
    <t>2020.08.01.~2020.12.31.</t>
    <phoneticPr fontId="2" type="noConversion"/>
  </si>
  <si>
    <t>지방계약법 시행령 제25조 1항</t>
    <phoneticPr fontId="2" type="noConversion"/>
  </si>
  <si>
    <t>성남시청소년재단</t>
    <phoneticPr fontId="2" type="noConversion"/>
  </si>
  <si>
    <t>성남시청소년재단</t>
    <phoneticPr fontId="2" type="noConversion"/>
  </si>
  <si>
    <t>분당야탑청소년수련관</t>
    <phoneticPr fontId="2" type="noConversion"/>
  </si>
  <si>
    <t>강석훈</t>
  </si>
  <si>
    <t>최돈욱</t>
  </si>
  <si>
    <t>이선기</t>
  </si>
  <si>
    <t>윤양배</t>
  </si>
  <si>
    <t>2020.07.07.</t>
    <phoneticPr fontId="2" type="noConversion"/>
  </si>
  <si>
    <t>2020.07.09.</t>
    <phoneticPr fontId="2" type="noConversion"/>
  </si>
  <si>
    <t>2020.07.13.</t>
    <phoneticPr fontId="2" type="noConversion"/>
  </si>
  <si>
    <t>2020.07.15.</t>
    <phoneticPr fontId="2" type="noConversion"/>
  </si>
  <si>
    <t>2020.08.01.</t>
  </si>
  <si>
    <t>2020.08.01.</t>
    <phoneticPr fontId="2" type="noConversion"/>
  </si>
  <si>
    <t>(2020. 08. 현재 기준 / 단위 : 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</si>
</sst>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.0%"/>
    <numFmt numFmtId="182" formatCode="mm&quot;월&quot;\ dd&quot;일&quot;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</borders>
  <cellStyleXfs count="576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177" fontId="7" fillId="0" borderId="2" xfId="0" applyNumberFormat="1" applyFont="1" applyFill="1" applyBorder="1" applyAlignment="1">
      <alignment horizontal="left" vertical="center" shrinkToFit="1"/>
    </xf>
    <xf numFmtId="41" fontId="8" fillId="0" borderId="2" xfId="1" quotePrefix="1" applyFont="1" applyFill="1" applyBorder="1" applyAlignment="1" applyProtection="1">
      <alignment horizontal="center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Border="1" applyAlignment="1">
      <alignment horizontal="left" vertical="center" shrinkToFit="1"/>
    </xf>
    <xf numFmtId="178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38" fontId="7" fillId="0" borderId="2" xfId="2" applyNumberFormat="1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 vertical="center" shrinkToFit="1"/>
    </xf>
    <xf numFmtId="38" fontId="7" fillId="4" borderId="2" xfId="2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41" fontId="6" fillId="0" borderId="0" xfId="1" applyFont="1" applyFill="1" applyBorder="1" applyAlignment="1" applyProtection="1">
      <alignment horizontal="centerContinuous" vertical="center"/>
    </xf>
    <xf numFmtId="0" fontId="7" fillId="2" borderId="2" xfId="0" applyNumberFormat="1" applyFont="1" applyFill="1" applyBorder="1" applyAlignment="1" applyProtection="1">
      <alignment horizontal="center" vertical="center" shrinkToFit="1"/>
    </xf>
    <xf numFmtId="41" fontId="7" fillId="2" borderId="2" xfId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vertical="center" shrinkToFit="1"/>
    </xf>
    <xf numFmtId="41" fontId="8" fillId="0" borderId="2" xfId="1" applyFont="1" applyFill="1" applyBorder="1" applyAlignment="1" applyProtection="1">
      <alignment horizontal="center" vertical="center" shrinkToFit="1"/>
    </xf>
    <xf numFmtId="18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1" fontId="8" fillId="0" borderId="2" xfId="1" applyFont="1" applyFill="1" applyBorder="1" applyAlignment="1" applyProtection="1">
      <alignment horizontal="center" vertical="center"/>
    </xf>
    <xf numFmtId="41" fontId="8" fillId="0" borderId="2" xfId="1" applyFont="1" applyFill="1" applyBorder="1" applyAlignment="1" applyProtection="1">
      <alignment horizontal="right" vertical="center"/>
    </xf>
    <xf numFmtId="10" fontId="8" fillId="0" borderId="2" xfId="0" applyNumberFormat="1" applyFont="1" applyFill="1" applyBorder="1" applyAlignment="1" applyProtection="1">
      <alignment horizontal="center" vertical="center"/>
    </xf>
    <xf numFmtId="49" fontId="7" fillId="5" borderId="2" xfId="0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shrinkToFit="1"/>
    </xf>
    <xf numFmtId="41" fontId="8" fillId="0" borderId="2" xfId="1" applyFont="1" applyFill="1" applyBorder="1" applyAlignment="1" applyProtection="1">
      <alignment horizontal="center" vertical="center" wrapText="1" shrinkToFi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9" fontId="8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7" fillId="4" borderId="2" xfId="0" quotePrefix="1" applyFont="1" applyFill="1" applyBorder="1" applyAlignment="1">
      <alignment horizontal="center" vertical="center" shrinkToFit="1"/>
    </xf>
    <xf numFmtId="41" fontId="7" fillId="4" borderId="2" xfId="178" applyFont="1" applyFill="1" applyBorder="1" applyAlignment="1">
      <alignment horizontal="center" vertical="center" shrinkToFit="1"/>
    </xf>
    <xf numFmtId="0" fontId="7" fillId="0" borderId="0" xfId="0" applyFont="1" applyFill="1" applyBorder="1"/>
    <xf numFmtId="3" fontId="7" fillId="4" borderId="2" xfId="0" applyNumberFormat="1" applyFont="1" applyFill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center" vertical="center" shrinkToFit="1"/>
    </xf>
    <xf numFmtId="38" fontId="8" fillId="0" borderId="2" xfId="2" applyNumberFormat="1" applyFont="1" applyBorder="1" applyAlignment="1">
      <alignment horizontal="center" vertical="center" shrinkToFit="1"/>
    </xf>
    <xf numFmtId="0" fontId="7" fillId="4" borderId="27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Fill="1" applyBorder="1"/>
    <xf numFmtId="0" fontId="10" fillId="0" borderId="0" xfId="0" applyFont="1" applyBorder="1" applyAlignment="1">
      <alignment horizontal="center" vertical="center"/>
    </xf>
    <xf numFmtId="41" fontId="7" fillId="4" borderId="2" xfId="718" applyFont="1" applyFill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41" fontId="7" fillId="4" borderId="27" xfId="538" applyFont="1" applyFill="1" applyBorder="1" applyAlignment="1">
      <alignment horizontal="center" vertical="center" shrinkToFit="1"/>
    </xf>
    <xf numFmtId="41" fontId="7" fillId="0" borderId="2" xfId="358" applyFont="1" applyBorder="1" applyAlignment="1">
      <alignment horizontal="center" vertical="center" shrinkToFit="1"/>
    </xf>
    <xf numFmtId="0" fontId="8" fillId="0" borderId="2" xfId="0" applyFont="1" applyBorder="1" applyAlignment="1">
      <alignment shrinkToFit="1"/>
    </xf>
    <xf numFmtId="0" fontId="8" fillId="0" borderId="2" xfId="0" applyFont="1" applyBorder="1" applyAlignment="1">
      <alignment horizontal="center" shrinkToFit="1"/>
    </xf>
    <xf numFmtId="0" fontId="8" fillId="0" borderId="0" xfId="0" applyFont="1"/>
    <xf numFmtId="0" fontId="8" fillId="0" borderId="0" xfId="0" applyFont="1" applyAlignment="1">
      <alignment horizontal="center"/>
    </xf>
    <xf numFmtId="41" fontId="11" fillId="0" borderId="1" xfId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/>
    <xf numFmtId="41" fontId="8" fillId="0" borderId="0" xfId="1" applyFont="1" applyFill="1" applyBorder="1" applyAlignment="1" applyProtection="1">
      <alignment horizontal="center" vertical="center"/>
    </xf>
    <xf numFmtId="0" fontId="8" fillId="0" borderId="0" xfId="0" applyFont="1" applyFill="1"/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41" fontId="11" fillId="0" borderId="1" xfId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1" fontId="8" fillId="0" borderId="0" xfId="1" applyFont="1" applyFill="1" applyBorder="1" applyAlignment="1" applyProtection="1">
      <alignment vertical="center"/>
    </xf>
    <xf numFmtId="180" fontId="8" fillId="0" borderId="0" xfId="5763" applyNumberFormat="1" applyFont="1" applyAlignment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41" fontId="8" fillId="0" borderId="0" xfId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10" fontId="8" fillId="0" borderId="0" xfId="5763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0" fontId="8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 applyFill="1" applyAlignment="1">
      <alignment vertical="center"/>
    </xf>
    <xf numFmtId="0" fontId="12" fillId="0" borderId="0" xfId="0" applyFont="1"/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7" fillId="4" borderId="2" xfId="0" applyNumberFormat="1" applyFont="1" applyFill="1" applyBorder="1" applyAlignment="1" applyProtection="1">
      <alignment horizontal="center" vertical="center" shrinkToFit="1"/>
    </xf>
    <xf numFmtId="41" fontId="7" fillId="4" borderId="2" xfId="1" applyFont="1" applyFill="1" applyBorder="1" applyAlignment="1" applyProtection="1">
      <alignment horizontal="right" vertical="center" shrinkToFit="1"/>
    </xf>
    <xf numFmtId="41" fontId="7" fillId="0" borderId="2" xfId="1" quotePrefix="1" applyFont="1" applyFill="1" applyBorder="1" applyAlignment="1" applyProtection="1">
      <alignment horizontal="right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41" fontId="7" fillId="0" borderId="2" xfId="1" applyFont="1" applyFill="1" applyBorder="1" applyAlignment="1" applyProtection="1">
      <alignment horizontal="right" vertical="center" shrinkToFit="1"/>
    </xf>
    <xf numFmtId="0" fontId="10" fillId="0" borderId="0" xfId="0" applyNumberFormat="1" applyFont="1" applyBorder="1" applyAlignment="1">
      <alignment vertical="center"/>
    </xf>
    <xf numFmtId="0" fontId="7" fillId="4" borderId="2" xfId="0" applyNumberFormat="1" applyFont="1" applyFill="1" applyBorder="1" applyAlignment="1">
      <alignment vertical="center" shrinkToFit="1"/>
    </xf>
    <xf numFmtId="0" fontId="7" fillId="0" borderId="2" xfId="0" applyNumberFormat="1" applyFont="1" applyBorder="1" applyAlignment="1">
      <alignment vertical="center" shrinkToFit="1"/>
    </xf>
    <xf numFmtId="0" fontId="8" fillId="0" borderId="2" xfId="0" applyNumberFormat="1" applyFont="1" applyBorder="1" applyAlignment="1">
      <alignment vertical="center" shrinkToFit="1"/>
    </xf>
    <xf numFmtId="0" fontId="8" fillId="0" borderId="0" xfId="0" applyNumberFormat="1" applyFont="1" applyAlignment="1">
      <alignment vertical="center"/>
    </xf>
    <xf numFmtId="0" fontId="11" fillId="0" borderId="1" xfId="0" applyNumberFormat="1" applyFont="1" applyFill="1" applyBorder="1" applyAlignment="1" applyProtection="1">
      <alignment vertical="center" shrinkToFit="1"/>
    </xf>
    <xf numFmtId="0" fontId="7" fillId="0" borderId="2" xfId="0" applyNumberFormat="1" applyFont="1" applyFill="1" applyBorder="1" applyAlignment="1">
      <alignment vertical="center" shrinkToFit="1"/>
    </xf>
    <xf numFmtId="0" fontId="8" fillId="2" borderId="26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Continuous" vertical="center"/>
    </xf>
    <xf numFmtId="41" fontId="7" fillId="0" borderId="2" xfId="1" applyFont="1" applyFill="1" applyBorder="1" applyAlignment="1">
      <alignment vertical="center" shrinkToFit="1"/>
    </xf>
    <xf numFmtId="41" fontId="7" fillId="0" borderId="2" xfId="1" applyFont="1" applyBorder="1" applyAlignment="1">
      <alignment vertical="center" shrinkToFit="1"/>
    </xf>
    <xf numFmtId="41" fontId="7" fillId="0" borderId="2" xfId="1" quotePrefix="1" applyFont="1" applyBorder="1" applyAlignment="1">
      <alignment vertical="center" shrinkToFit="1"/>
    </xf>
    <xf numFmtId="41" fontId="7" fillId="0" borderId="2" xfId="1" applyFont="1" applyFill="1" applyBorder="1" applyAlignment="1">
      <alignment horizontal="right" vertical="center" shrinkToFit="1"/>
    </xf>
    <xf numFmtId="41" fontId="7" fillId="0" borderId="2" xfId="1" applyFont="1" applyBorder="1" applyAlignment="1" applyProtection="1">
      <alignment horizontal="right" vertical="center" shrinkToFit="1"/>
    </xf>
    <xf numFmtId="41" fontId="7" fillId="0" borderId="2" xfId="1" applyFont="1" applyBorder="1" applyAlignment="1">
      <alignment horizontal="right" vertical="center" shrinkToFit="1"/>
    </xf>
    <xf numFmtId="0" fontId="8" fillId="0" borderId="2" xfId="1" applyNumberFormat="1" applyFont="1" applyFill="1" applyBorder="1" applyAlignment="1" applyProtection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vertical="center" wrapText="1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/>
    </xf>
    <xf numFmtId="178" fontId="8" fillId="2" borderId="2" xfId="0" applyNumberFormat="1" applyFont="1" applyFill="1" applyBorder="1" applyAlignment="1" applyProtection="1">
      <alignment horizontal="center" vertical="center"/>
    </xf>
    <xf numFmtId="178" fontId="8" fillId="0" borderId="2" xfId="0" quotePrefix="1" applyNumberFormat="1" applyFont="1" applyFill="1" applyBorder="1" applyAlignment="1" applyProtection="1">
      <alignment horizontal="center" vertical="center"/>
    </xf>
    <xf numFmtId="178" fontId="8" fillId="0" borderId="2" xfId="0" quotePrefix="1" applyNumberFormat="1" applyFont="1" applyFill="1" applyBorder="1" applyAlignment="1" applyProtection="1">
      <alignment horizontal="center" vertical="center" wrapText="1"/>
    </xf>
    <xf numFmtId="178" fontId="8" fillId="0" borderId="2" xfId="0" applyNumberFormat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NumberFormat="1" applyFont="1" applyFill="1" applyBorder="1" applyAlignment="1" applyProtection="1">
      <alignment horizontal="left" vertical="center" shrinkToFit="1"/>
    </xf>
    <xf numFmtId="0" fontId="7" fillId="4" borderId="2" xfId="0" applyNumberFormat="1" applyFont="1" applyFill="1" applyBorder="1" applyAlignment="1">
      <alignment horizontal="center" vertical="center" shrinkToFit="1"/>
    </xf>
    <xf numFmtId="38" fontId="7" fillId="4" borderId="2" xfId="2" applyNumberFormat="1" applyFont="1" applyFill="1" applyBorder="1" applyAlignment="1">
      <alignment horizontal="right" vertical="center" shrinkToFit="1"/>
    </xf>
    <xf numFmtId="176" fontId="7" fillId="4" borderId="2" xfId="1" applyNumberFormat="1" applyFont="1" applyFill="1" applyBorder="1" applyAlignment="1">
      <alignment horizontal="right" vertical="center" shrinkToFit="1"/>
    </xf>
    <xf numFmtId="0" fontId="7" fillId="0" borderId="0" xfId="0" applyFont="1" applyFill="1"/>
    <xf numFmtId="177" fontId="7" fillId="0" borderId="28" xfId="0" applyNumberFormat="1" applyFont="1" applyFill="1" applyBorder="1" applyAlignment="1">
      <alignment horizontal="center" vertical="center" shrinkToFit="1"/>
    </xf>
    <xf numFmtId="177" fontId="7" fillId="0" borderId="2" xfId="0" quotePrefix="1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17" fillId="4" borderId="2" xfId="0" applyFont="1" applyFill="1" applyBorder="1" applyAlignment="1">
      <alignment horizontal="center" vertical="center" shrinkToFit="1"/>
    </xf>
    <xf numFmtId="49" fontId="8" fillId="0" borderId="0" xfId="0" applyNumberFormat="1" applyFont="1" applyAlignment="1">
      <alignment vertical="center"/>
    </xf>
    <xf numFmtId="0" fontId="7" fillId="4" borderId="27" xfId="0" quotePrefix="1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8" fillId="0" borderId="2" xfId="1" quotePrefix="1" applyNumberFormat="1" applyFont="1" applyFill="1" applyBorder="1" applyAlignment="1" applyProtection="1">
      <alignment horizontal="center" vertical="center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7" fillId="4" borderId="2" xfId="0" quotePrefix="1" applyNumberFormat="1" applyFont="1" applyFill="1" applyBorder="1" applyAlignment="1">
      <alignment horizontal="center" vertical="center" shrinkToFit="1"/>
    </xf>
    <xf numFmtId="41" fontId="8" fillId="0" borderId="2" xfId="1" applyFont="1" applyFill="1" applyBorder="1" applyAlignment="1" applyProtection="1">
      <alignment horizontal="right" vertical="center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left" vertical="center" shrinkToFit="1"/>
    </xf>
    <xf numFmtId="0" fontId="18" fillId="4" borderId="2" xfId="0" applyFont="1" applyFill="1" applyBorder="1" applyAlignment="1">
      <alignment horizontal="center" vertical="center" wrapText="1" shrinkToFit="1"/>
    </xf>
    <xf numFmtId="182" fontId="8" fillId="0" borderId="2" xfId="1" quotePrefix="1" applyNumberFormat="1" applyFont="1" applyFill="1" applyBorder="1" applyAlignment="1" applyProtection="1">
      <alignment horizontal="center" vertical="center" shrinkToFit="1"/>
    </xf>
    <xf numFmtId="10" fontId="8" fillId="0" borderId="0" xfId="0" applyNumberFormat="1" applyFont="1" applyAlignment="1">
      <alignment vertical="center"/>
    </xf>
    <xf numFmtId="41" fontId="7" fillId="0" borderId="0" xfId="0" applyNumberFormat="1" applyFont="1" applyFill="1" applyAlignment="1">
      <alignment vertical="center"/>
    </xf>
    <xf numFmtId="0" fontId="19" fillId="0" borderId="0" xfId="0" applyNumberFormat="1" applyFont="1" applyFill="1" applyBorder="1" applyAlignment="1" applyProtection="1">
      <alignment horizontal="centerContinuous" vertical="center"/>
    </xf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" xfId="0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right" vertical="center"/>
    </xf>
    <xf numFmtId="0" fontId="24" fillId="0" borderId="0" xfId="0" applyFont="1" applyAlignment="1">
      <alignment vertical="center"/>
    </xf>
    <xf numFmtId="0" fontId="23" fillId="2" borderId="11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3" fillId="2" borderId="7" xfId="0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3" fontId="25" fillId="0" borderId="18" xfId="0" applyNumberFormat="1" applyFont="1" applyBorder="1" applyAlignment="1">
      <alignment horizontal="center" vertical="center" shrinkToFit="1"/>
    </xf>
    <xf numFmtId="10" fontId="25" fillId="0" borderId="7" xfId="0" applyNumberFormat="1" applyFont="1" applyBorder="1" applyAlignment="1">
      <alignment horizontal="center" vertical="center" shrinkToFit="1"/>
    </xf>
    <xf numFmtId="10" fontId="25" fillId="0" borderId="0" xfId="5763" applyNumberFormat="1" applyFont="1" applyAlignment="1">
      <alignment vertical="center"/>
    </xf>
    <xf numFmtId="10" fontId="25" fillId="0" borderId="0" xfId="0" applyNumberFormat="1" applyFont="1" applyAlignment="1">
      <alignment vertical="center"/>
    </xf>
    <xf numFmtId="14" fontId="25" fillId="0" borderId="7" xfId="0" applyNumberFormat="1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14" fontId="25" fillId="0" borderId="18" xfId="0" applyNumberFormat="1" applyFont="1" applyBorder="1" applyAlignment="1">
      <alignment horizontal="center" vertical="center" shrinkToFit="1"/>
    </xf>
    <xf numFmtId="0" fontId="23" fillId="2" borderId="12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shrinkToFit="1"/>
    </xf>
    <xf numFmtId="0" fontId="23" fillId="2" borderId="12" xfId="0" applyFont="1" applyFill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25" fillId="0" borderId="0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0" fontId="25" fillId="0" borderId="20" xfId="0" applyFont="1" applyBorder="1" applyAlignment="1">
      <alignment horizontal="center" vertical="center" shrinkToFi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center" vertical="center" shrinkToFit="1"/>
    </xf>
    <xf numFmtId="3" fontId="16" fillId="0" borderId="22" xfId="0" applyNumberFormat="1" applyFont="1" applyBorder="1" applyAlignment="1">
      <alignment horizontal="center" vertical="center" shrinkToFit="1"/>
    </xf>
    <xf numFmtId="181" fontId="16" fillId="0" borderId="8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7" fillId="2" borderId="24" xfId="0" applyNumberFormat="1" applyFont="1" applyFill="1" applyBorder="1" applyAlignment="1" applyProtection="1">
      <alignment horizontal="center" vertical="center"/>
    </xf>
    <xf numFmtId="49" fontId="7" fillId="2" borderId="25" xfId="0" applyNumberFormat="1" applyFont="1" applyFill="1" applyBorder="1" applyAlignment="1" applyProtection="1">
      <alignment horizontal="center" vertical="center"/>
    </xf>
    <xf numFmtId="49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</cellXfs>
  <cellStyles count="5764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tabSelected="1" zoomScaleNormal="100" workbookViewId="0">
      <selection activeCell="C20" sqref="C20"/>
    </sheetView>
  </sheetViews>
  <sheetFormatPr defaultRowHeight="24" customHeight="1" x14ac:dyDescent="0.25"/>
  <cols>
    <col min="1" max="1" width="8.6640625" style="57" customWidth="1"/>
    <col min="2" max="2" width="8.77734375" style="57" customWidth="1"/>
    <col min="3" max="3" width="29.21875" style="95" customWidth="1"/>
    <col min="4" max="4" width="10.88671875" style="57" customWidth="1"/>
    <col min="5" max="7" width="12.44140625" style="57" customWidth="1"/>
    <col min="8" max="8" width="12.44140625" style="58" customWidth="1"/>
    <col min="9" max="9" width="12.44140625" style="57" customWidth="1"/>
    <col min="10" max="10" width="8.88671875" style="34"/>
    <col min="11" max="11" width="11.6640625" style="35" customWidth="1"/>
    <col min="12" max="12" width="6.6640625" style="34" customWidth="1"/>
    <col min="13" max="16384" width="8.88671875" style="49"/>
  </cols>
  <sheetData>
    <row r="1" spans="1:12" ht="36" customHeight="1" x14ac:dyDescent="0.25">
      <c r="A1" s="84" t="s">
        <v>59</v>
      </c>
      <c r="B1" s="84"/>
      <c r="C1" s="100"/>
      <c r="D1" s="84"/>
      <c r="E1" s="84"/>
      <c r="F1" s="84"/>
      <c r="G1" s="84"/>
      <c r="H1" s="84"/>
      <c r="I1" s="84"/>
      <c r="J1" s="84"/>
      <c r="K1" s="84"/>
      <c r="L1" s="84"/>
    </row>
    <row r="2" spans="1:12" ht="24" customHeight="1" x14ac:dyDescent="0.25">
      <c r="A2" s="111" t="s">
        <v>189</v>
      </c>
      <c r="B2" s="112"/>
      <c r="C2" s="91"/>
      <c r="D2" s="50"/>
      <c r="E2" s="50"/>
      <c r="F2" s="50"/>
      <c r="G2" s="50"/>
      <c r="H2" s="50"/>
      <c r="I2" s="50"/>
      <c r="J2" s="50"/>
      <c r="K2" s="50"/>
      <c r="L2" s="65" t="s">
        <v>93</v>
      </c>
    </row>
    <row r="3" spans="1:12" ht="34.5" customHeight="1" x14ac:dyDescent="0.25">
      <c r="A3" s="38" t="s">
        <v>60</v>
      </c>
      <c r="B3" s="38" t="s">
        <v>44</v>
      </c>
      <c r="C3" s="98" t="s">
        <v>61</v>
      </c>
      <c r="D3" s="38" t="s">
        <v>62</v>
      </c>
      <c r="E3" s="38" t="s">
        <v>63</v>
      </c>
      <c r="F3" s="38" t="s">
        <v>64</v>
      </c>
      <c r="G3" s="38" t="s">
        <v>65</v>
      </c>
      <c r="H3" s="38" t="s">
        <v>193</v>
      </c>
      <c r="I3" s="39" t="s">
        <v>45</v>
      </c>
      <c r="J3" s="39" t="s">
        <v>66</v>
      </c>
      <c r="K3" s="39" t="s">
        <v>67</v>
      </c>
      <c r="L3" s="108" t="s">
        <v>1</v>
      </c>
    </row>
    <row r="4" spans="1:12" s="42" customFormat="1" ht="24" customHeight="1" x14ac:dyDescent="0.25">
      <c r="A4" s="37"/>
      <c r="B4" s="37"/>
      <c r="C4" s="141" t="s">
        <v>101</v>
      </c>
      <c r="D4" s="37"/>
      <c r="E4" s="16"/>
      <c r="F4" s="40"/>
      <c r="G4" s="37"/>
      <c r="H4" s="41"/>
      <c r="I4" s="37"/>
      <c r="J4" s="37"/>
      <c r="K4" s="37"/>
      <c r="L4" s="37"/>
    </row>
    <row r="5" spans="1:12" s="42" customFormat="1" ht="24" customHeight="1" x14ac:dyDescent="0.25">
      <c r="A5" s="37"/>
      <c r="B5" s="37"/>
      <c r="C5" s="92"/>
      <c r="D5" s="37"/>
      <c r="E5" s="16"/>
      <c r="F5" s="40"/>
      <c r="G5" s="37"/>
      <c r="H5" s="41"/>
      <c r="I5" s="37"/>
      <c r="J5" s="37"/>
      <c r="K5" s="37"/>
      <c r="L5" s="37"/>
    </row>
    <row r="6" spans="1:12" s="42" customFormat="1" ht="24" customHeight="1" x14ac:dyDescent="0.25">
      <c r="A6" s="37"/>
      <c r="B6" s="37"/>
      <c r="C6" s="92"/>
      <c r="D6" s="40"/>
      <c r="E6" s="16"/>
      <c r="F6" s="40"/>
      <c r="G6" s="37"/>
      <c r="H6" s="41"/>
      <c r="I6" s="37"/>
      <c r="J6" s="37"/>
      <c r="K6" s="37"/>
      <c r="L6" s="37"/>
    </row>
    <row r="7" spans="1:12" s="42" customFormat="1" ht="24" customHeight="1" x14ac:dyDescent="0.25">
      <c r="A7" s="37"/>
      <c r="B7" s="37"/>
      <c r="C7" s="133"/>
      <c r="D7" s="40"/>
      <c r="E7" s="16"/>
      <c r="F7" s="40"/>
      <c r="G7" s="37"/>
      <c r="H7" s="41"/>
      <c r="I7" s="37"/>
      <c r="J7" s="37"/>
      <c r="K7" s="37"/>
      <c r="L7" s="37"/>
    </row>
    <row r="8" spans="1:12" s="42" customFormat="1" ht="24" customHeight="1" x14ac:dyDescent="0.25">
      <c r="A8" s="37"/>
      <c r="B8" s="37"/>
      <c r="C8" s="93"/>
      <c r="D8" s="40"/>
      <c r="E8" s="16"/>
      <c r="F8" s="40"/>
      <c r="G8" s="37"/>
      <c r="H8" s="41"/>
      <c r="I8" s="37"/>
      <c r="J8" s="37"/>
      <c r="K8" s="37"/>
      <c r="L8" s="37"/>
    </row>
    <row r="9" spans="1:12" s="42" customFormat="1" ht="24" customHeight="1" x14ac:dyDescent="0.25">
      <c r="A9" s="37"/>
      <c r="B9" s="37"/>
      <c r="C9" s="94"/>
      <c r="D9" s="40"/>
      <c r="E9" s="16"/>
      <c r="F9" s="40"/>
      <c r="G9" s="37"/>
      <c r="H9" s="41"/>
      <c r="I9" s="37"/>
      <c r="J9" s="37"/>
      <c r="K9" s="37"/>
      <c r="L9" s="37"/>
    </row>
    <row r="10" spans="1:12" s="42" customFormat="1" ht="24" customHeight="1" x14ac:dyDescent="0.25">
      <c r="A10" s="37"/>
      <c r="B10" s="134"/>
      <c r="C10" s="94"/>
      <c r="D10" s="37"/>
      <c r="E10" s="16"/>
      <c r="F10" s="40"/>
      <c r="G10" s="37"/>
      <c r="H10" s="41"/>
      <c r="I10" s="37"/>
      <c r="J10" s="37"/>
      <c r="K10" s="37"/>
      <c r="L10" s="37"/>
    </row>
    <row r="11" spans="1:12" s="42" customFormat="1" ht="24" customHeight="1" x14ac:dyDescent="0.25">
      <c r="A11" s="37"/>
      <c r="B11" s="134"/>
      <c r="C11" s="141"/>
      <c r="D11" s="37"/>
      <c r="E11" s="16"/>
      <c r="F11" s="40"/>
      <c r="G11" s="37"/>
      <c r="H11" s="43"/>
      <c r="I11" s="37"/>
      <c r="J11" s="37"/>
      <c r="K11" s="37"/>
      <c r="L11" s="37"/>
    </row>
    <row r="12" spans="1:12" s="42" customFormat="1" ht="24" customHeight="1" x14ac:dyDescent="0.25">
      <c r="A12" s="37"/>
      <c r="B12" s="134"/>
      <c r="C12" s="92"/>
      <c r="D12" s="37"/>
      <c r="E12" s="16"/>
      <c r="F12" s="40"/>
      <c r="G12" s="37"/>
      <c r="H12" s="43"/>
      <c r="I12" s="37"/>
      <c r="J12" s="37"/>
      <c r="K12" s="37"/>
      <c r="L12" s="37"/>
    </row>
    <row r="13" spans="1:12" s="42" customFormat="1" ht="24" customHeight="1" x14ac:dyDescent="0.25">
      <c r="A13" s="37"/>
      <c r="B13" s="134"/>
      <c r="C13" s="92"/>
      <c r="D13" s="44"/>
      <c r="E13" s="45"/>
      <c r="F13" s="44"/>
      <c r="G13" s="37"/>
      <c r="H13" s="51"/>
      <c r="I13" s="37"/>
      <c r="J13" s="37"/>
      <c r="K13" s="37"/>
      <c r="L13" s="37"/>
    </row>
    <row r="14" spans="1:12" ht="24" customHeight="1" x14ac:dyDescent="0.25">
      <c r="A14" s="46"/>
      <c r="B14" s="135"/>
      <c r="C14" s="133"/>
      <c r="D14" s="52"/>
      <c r="E14" s="46"/>
      <c r="F14" s="46"/>
      <c r="G14" s="46"/>
      <c r="H14" s="53"/>
      <c r="I14" s="46"/>
      <c r="J14" s="46"/>
      <c r="K14" s="46"/>
      <c r="L14" s="46"/>
    </row>
    <row r="15" spans="1:12" ht="24" customHeight="1" x14ac:dyDescent="0.25">
      <c r="A15" s="13"/>
      <c r="B15" s="13"/>
      <c r="C15" s="93"/>
      <c r="D15" s="13"/>
      <c r="E15" s="13"/>
      <c r="F15" s="13"/>
      <c r="G15" s="13"/>
      <c r="H15" s="54"/>
      <c r="I15" s="13"/>
      <c r="J15" s="13"/>
      <c r="K15" s="13"/>
      <c r="L15" s="13"/>
    </row>
    <row r="16" spans="1:12" ht="24" customHeight="1" x14ac:dyDescent="0.25">
      <c r="A16" s="55"/>
      <c r="B16" s="55"/>
      <c r="C16" s="94"/>
      <c r="D16" s="44"/>
      <c r="E16" s="45"/>
      <c r="F16" s="44"/>
      <c r="G16" s="55"/>
      <c r="H16" s="56"/>
      <c r="I16" s="55"/>
      <c r="J16" s="47"/>
      <c r="K16" s="48"/>
      <c r="L16" s="48"/>
    </row>
    <row r="17" spans="1:12" ht="24" customHeight="1" x14ac:dyDescent="0.25">
      <c r="A17" s="55"/>
      <c r="B17" s="55"/>
      <c r="C17" s="94"/>
      <c r="D17" s="55"/>
      <c r="E17" s="55"/>
      <c r="F17" s="55"/>
      <c r="G17" s="55"/>
      <c r="H17" s="56"/>
      <c r="I17" s="55"/>
      <c r="J17" s="47"/>
      <c r="K17" s="48"/>
      <c r="L17" s="48"/>
    </row>
    <row r="18" spans="1:12" ht="24" customHeight="1" x14ac:dyDescent="0.25">
      <c r="A18" s="55"/>
      <c r="B18" s="55"/>
      <c r="C18" s="94"/>
      <c r="D18" s="55"/>
      <c r="E18" s="55"/>
      <c r="F18" s="55"/>
      <c r="G18" s="55"/>
      <c r="H18" s="56"/>
      <c r="I18" s="55"/>
      <c r="J18" s="47"/>
      <c r="K18" s="48"/>
      <c r="L18" s="48"/>
    </row>
  </sheetData>
  <phoneticPr fontId="2" type="noConversion"/>
  <dataValidations disablePrompts="1" count="1">
    <dataValidation type="textLength" operator="lessThanOrEqual" allowBlank="1" showInputMessage="1" showErrorMessage="1" sqref="F15 F17:F18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2" sqref="A2"/>
    </sheetView>
  </sheetViews>
  <sheetFormatPr defaultRowHeight="24" customHeight="1" x14ac:dyDescent="0.25"/>
  <cols>
    <col min="1" max="1" width="9.6640625" style="61" customWidth="1"/>
    <col min="2" max="2" width="42.21875" style="61" customWidth="1"/>
    <col min="3" max="3" width="11.109375" style="61" customWidth="1"/>
    <col min="4" max="4" width="14" style="61" customWidth="1"/>
    <col min="5" max="5" width="9.44140625" style="61" customWidth="1"/>
    <col min="6" max="6" width="14" style="61" customWidth="1"/>
    <col min="7" max="7" width="9.5546875" style="61" customWidth="1"/>
    <col min="8" max="8" width="14" style="61" customWidth="1"/>
    <col min="9" max="9" width="27.21875" style="61" customWidth="1"/>
    <col min="10" max="16384" width="8.88671875" style="57"/>
  </cols>
  <sheetData>
    <row r="1" spans="1:9" s="79" customFormat="1" ht="36" customHeight="1" x14ac:dyDescent="0.55000000000000004">
      <c r="A1" s="210" t="s">
        <v>80</v>
      </c>
      <c r="B1" s="210"/>
      <c r="C1" s="210"/>
      <c r="D1" s="210"/>
      <c r="E1" s="210"/>
      <c r="F1" s="210"/>
      <c r="G1" s="210"/>
      <c r="H1" s="210"/>
      <c r="I1" s="210"/>
    </row>
    <row r="2" spans="1:9" ht="24" customHeight="1" x14ac:dyDescent="0.25">
      <c r="A2" s="176" t="s">
        <v>188</v>
      </c>
      <c r="B2" s="176"/>
      <c r="C2" s="64"/>
      <c r="D2" s="64"/>
      <c r="E2" s="64"/>
      <c r="F2" s="64"/>
      <c r="G2" s="64"/>
      <c r="H2" s="64"/>
      <c r="I2" s="65" t="s">
        <v>92</v>
      </c>
    </row>
    <row r="3" spans="1:9" ht="24" customHeight="1" x14ac:dyDescent="0.25">
      <c r="A3" s="215" t="s">
        <v>3</v>
      </c>
      <c r="B3" s="213" t="s">
        <v>4</v>
      </c>
      <c r="C3" s="213" t="s">
        <v>68</v>
      </c>
      <c r="D3" s="213" t="s">
        <v>82</v>
      </c>
      <c r="E3" s="211" t="s">
        <v>83</v>
      </c>
      <c r="F3" s="212"/>
      <c r="G3" s="211" t="s">
        <v>84</v>
      </c>
      <c r="H3" s="212"/>
      <c r="I3" s="213" t="s">
        <v>81</v>
      </c>
    </row>
    <row r="4" spans="1:9" ht="24" customHeight="1" x14ac:dyDescent="0.25">
      <c r="A4" s="216"/>
      <c r="B4" s="214"/>
      <c r="C4" s="214"/>
      <c r="D4" s="214"/>
      <c r="E4" s="116" t="s">
        <v>88</v>
      </c>
      <c r="F4" s="116" t="s">
        <v>89</v>
      </c>
      <c r="G4" s="116" t="s">
        <v>88</v>
      </c>
      <c r="H4" s="116" t="s">
        <v>89</v>
      </c>
      <c r="I4" s="214"/>
    </row>
    <row r="5" spans="1:9" ht="24" customHeight="1" x14ac:dyDescent="0.25">
      <c r="A5" s="21"/>
      <c r="B5" s="117" t="s">
        <v>101</v>
      </c>
      <c r="C5" s="117"/>
      <c r="D5" s="118"/>
      <c r="E5" s="117"/>
      <c r="F5" s="118"/>
      <c r="G5" s="117"/>
      <c r="H5" s="118"/>
      <c r="I5" s="10"/>
    </row>
    <row r="6" spans="1:9" ht="24" customHeight="1" x14ac:dyDescent="0.25">
      <c r="A6" s="21"/>
      <c r="B6" s="11"/>
      <c r="C6" s="117"/>
      <c r="D6" s="117"/>
      <c r="E6" s="117"/>
      <c r="F6" s="119"/>
      <c r="G6" s="119"/>
      <c r="H6" s="119"/>
      <c r="I6" s="120"/>
    </row>
    <row r="7" spans="1:9" ht="24" customHeight="1" x14ac:dyDescent="0.25">
      <c r="A7" s="21"/>
      <c r="B7" s="11"/>
      <c r="C7" s="119"/>
      <c r="D7" s="119"/>
      <c r="E7" s="119"/>
      <c r="F7" s="119"/>
      <c r="G7" s="119"/>
      <c r="H7" s="119"/>
      <c r="I7" s="120"/>
    </row>
    <row r="8" spans="1:9" ht="24" customHeight="1" x14ac:dyDescent="0.25">
      <c r="A8" s="21"/>
      <c r="B8" s="11"/>
      <c r="C8" s="119"/>
      <c r="D8" s="119"/>
      <c r="E8" s="119"/>
      <c r="F8" s="119"/>
      <c r="G8" s="119"/>
      <c r="H8" s="119"/>
      <c r="I8" s="120"/>
    </row>
    <row r="9" spans="1:9" ht="24" customHeight="1" x14ac:dyDescent="0.25">
      <c r="A9" s="21"/>
      <c r="B9" s="11"/>
      <c r="C9" s="119"/>
      <c r="D9" s="119"/>
      <c r="E9" s="119"/>
      <c r="F9" s="119"/>
      <c r="G9" s="119"/>
      <c r="H9" s="119"/>
      <c r="I9" s="120"/>
    </row>
    <row r="10" spans="1:9" ht="24" customHeight="1" x14ac:dyDescent="0.25">
      <c r="A10" s="21"/>
      <c r="B10" s="11"/>
      <c r="C10" s="119"/>
      <c r="D10" s="119"/>
      <c r="E10" s="119"/>
      <c r="F10" s="119"/>
      <c r="G10" s="119"/>
      <c r="H10" s="119"/>
      <c r="I10" s="120"/>
    </row>
    <row r="11" spans="1:9" ht="24" customHeight="1" x14ac:dyDescent="0.25">
      <c r="A11" s="21"/>
      <c r="B11" s="11"/>
      <c r="C11" s="119"/>
      <c r="D11" s="119"/>
      <c r="E11" s="119"/>
      <c r="F11" s="119"/>
      <c r="G11" s="119"/>
      <c r="H11" s="119"/>
      <c r="I11" s="120"/>
    </row>
    <row r="12" spans="1:9" ht="24" customHeight="1" x14ac:dyDescent="0.25">
      <c r="A12" s="21"/>
      <c r="B12" s="11"/>
      <c r="C12" s="119"/>
      <c r="D12" s="119"/>
      <c r="E12" s="119"/>
      <c r="F12" s="119"/>
      <c r="G12" s="119"/>
      <c r="H12" s="119"/>
      <c r="I12" s="120"/>
    </row>
    <row r="13" spans="1:9" ht="24" customHeight="1" x14ac:dyDescent="0.25">
      <c r="A13" s="21"/>
      <c r="B13" s="6"/>
      <c r="C13" s="119"/>
      <c r="D13" s="119"/>
      <c r="E13" s="119"/>
      <c r="F13" s="119"/>
      <c r="G13" s="119"/>
      <c r="H13" s="119"/>
      <c r="I13" s="120"/>
    </row>
    <row r="14" spans="1:9" ht="24" customHeight="1" x14ac:dyDescent="0.25">
      <c r="A14" s="21"/>
      <c r="B14" s="6"/>
      <c r="C14" s="119"/>
      <c r="D14" s="119"/>
      <c r="E14" s="119"/>
      <c r="F14" s="119"/>
      <c r="G14" s="119"/>
      <c r="H14" s="119"/>
      <c r="I14" s="120"/>
    </row>
    <row r="15" spans="1:9" ht="24" customHeight="1" x14ac:dyDescent="0.25">
      <c r="A15" s="21"/>
      <c r="B15" s="6"/>
      <c r="C15" s="119"/>
      <c r="D15" s="119"/>
      <c r="E15" s="119"/>
      <c r="F15" s="119"/>
      <c r="G15" s="119"/>
      <c r="H15" s="119"/>
      <c r="I15" s="120"/>
    </row>
    <row r="16" spans="1:9" ht="24" customHeight="1" x14ac:dyDescent="0.25">
      <c r="A16" s="21"/>
      <c r="B16" s="6"/>
      <c r="C16" s="121"/>
      <c r="D16" s="121"/>
      <c r="E16" s="121"/>
      <c r="F16" s="121"/>
      <c r="G16" s="121"/>
      <c r="H16" s="121"/>
      <c r="I16" s="120"/>
    </row>
    <row r="17" spans="3:9" ht="24" customHeight="1" x14ac:dyDescent="0.25">
      <c r="C17" s="115"/>
      <c r="D17" s="115"/>
      <c r="E17" s="115"/>
      <c r="F17" s="115"/>
      <c r="G17" s="115"/>
      <c r="H17" s="115"/>
      <c r="I17" s="115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2" sqref="A2"/>
    </sheetView>
  </sheetViews>
  <sheetFormatPr defaultRowHeight="24" customHeight="1" x14ac:dyDescent="0.15"/>
  <cols>
    <col min="1" max="1" width="8.6640625" style="34" customWidth="1"/>
    <col min="2" max="2" width="8.77734375" style="34" customWidth="1"/>
    <col min="3" max="3" width="44.21875" style="95" customWidth="1"/>
    <col min="4" max="4" width="10.88671875" style="34" customWidth="1"/>
    <col min="5" max="5" width="12.44140625" style="34" customWidth="1"/>
    <col min="6" max="6" width="13.44140625" style="34" customWidth="1"/>
    <col min="7" max="7" width="11.21875" style="34" customWidth="1"/>
    <col min="8" max="9" width="12.44140625" style="34" customWidth="1"/>
    <col min="10" max="16384" width="8.88671875" style="78"/>
  </cols>
  <sheetData>
    <row r="1" spans="1:12" ht="36" customHeight="1" x14ac:dyDescent="0.15">
      <c r="A1" s="84" t="s">
        <v>74</v>
      </c>
      <c r="B1" s="84"/>
      <c r="C1" s="100"/>
      <c r="D1" s="84"/>
      <c r="E1" s="84"/>
      <c r="F1" s="84"/>
      <c r="G1" s="84"/>
      <c r="H1" s="84"/>
      <c r="I1" s="84"/>
      <c r="J1" s="83"/>
      <c r="K1" s="83"/>
      <c r="L1" s="83"/>
    </row>
    <row r="2" spans="1:12" s="49" customFormat="1" ht="24" customHeight="1" x14ac:dyDescent="0.25">
      <c r="A2" s="111" t="s">
        <v>189</v>
      </c>
      <c r="B2" s="112"/>
      <c r="C2" s="91"/>
      <c r="D2" s="50"/>
      <c r="E2" s="50"/>
      <c r="F2" s="50"/>
      <c r="G2" s="50"/>
      <c r="H2" s="50"/>
      <c r="I2" s="65" t="s">
        <v>93</v>
      </c>
      <c r="J2" s="50"/>
      <c r="K2" s="50"/>
      <c r="L2" s="50"/>
    </row>
    <row r="3" spans="1:12" ht="34.5" customHeight="1" x14ac:dyDescent="0.15">
      <c r="A3" s="32" t="s">
        <v>43</v>
      </c>
      <c r="B3" s="33" t="s">
        <v>44</v>
      </c>
      <c r="C3" s="99" t="s">
        <v>57</v>
      </c>
      <c r="D3" s="32" t="s">
        <v>0</v>
      </c>
      <c r="E3" s="36" t="s">
        <v>192</v>
      </c>
      <c r="F3" s="32" t="s">
        <v>45</v>
      </c>
      <c r="G3" s="32" t="s">
        <v>46</v>
      </c>
      <c r="H3" s="32" t="s">
        <v>47</v>
      </c>
      <c r="I3" s="109" t="s">
        <v>1</v>
      </c>
    </row>
    <row r="4" spans="1:12" s="130" customFormat="1" ht="24" customHeight="1" x14ac:dyDescent="0.15">
      <c r="A4" s="37">
        <v>2020</v>
      </c>
      <c r="B4" s="37" t="s">
        <v>191</v>
      </c>
      <c r="C4" s="146" t="s">
        <v>212</v>
      </c>
      <c r="D4" s="40" t="s">
        <v>194</v>
      </c>
      <c r="E4" s="126">
        <v>1300000</v>
      </c>
      <c r="F4" s="37" t="s">
        <v>195</v>
      </c>
      <c r="G4" s="37" t="s">
        <v>196</v>
      </c>
      <c r="H4" s="37" t="s">
        <v>197</v>
      </c>
      <c r="I4" s="37"/>
    </row>
    <row r="5" spans="1:12" s="130" customFormat="1" ht="24" customHeight="1" x14ac:dyDescent="0.15">
      <c r="A5" s="37">
        <v>2020</v>
      </c>
      <c r="B5" s="37" t="s">
        <v>191</v>
      </c>
      <c r="C5" s="146" t="s">
        <v>211</v>
      </c>
      <c r="D5" s="40" t="s">
        <v>194</v>
      </c>
      <c r="E5" s="126">
        <v>520000</v>
      </c>
      <c r="F5" s="37" t="s">
        <v>195</v>
      </c>
      <c r="G5" s="37" t="s">
        <v>196</v>
      </c>
      <c r="H5" s="37" t="s">
        <v>197</v>
      </c>
      <c r="I5" s="37"/>
    </row>
    <row r="6" spans="1:12" s="130" customFormat="1" ht="24" customHeight="1" x14ac:dyDescent="0.15">
      <c r="A6" s="37">
        <v>2020</v>
      </c>
      <c r="B6" s="134" t="s">
        <v>191</v>
      </c>
      <c r="C6" s="146" t="s">
        <v>199</v>
      </c>
      <c r="D6" s="40" t="s">
        <v>208</v>
      </c>
      <c r="E6" s="126" t="s">
        <v>207</v>
      </c>
      <c r="F6" s="37" t="s">
        <v>200</v>
      </c>
      <c r="G6" s="37" t="s">
        <v>201</v>
      </c>
      <c r="H6" s="37" t="s">
        <v>202</v>
      </c>
      <c r="I6" s="147" t="s">
        <v>209</v>
      </c>
    </row>
    <row r="7" spans="1:12" s="130" customFormat="1" ht="24" customHeight="1" x14ac:dyDescent="0.15">
      <c r="A7" s="37">
        <v>2020</v>
      </c>
      <c r="B7" s="134" t="s">
        <v>191</v>
      </c>
      <c r="C7" s="146" t="s">
        <v>203</v>
      </c>
      <c r="D7" s="40" t="s">
        <v>210</v>
      </c>
      <c r="E7" s="125">
        <v>5500000</v>
      </c>
      <c r="F7" s="37" t="s">
        <v>198</v>
      </c>
      <c r="G7" s="37" t="s">
        <v>204</v>
      </c>
      <c r="H7" s="37" t="s">
        <v>205</v>
      </c>
      <c r="I7" s="37"/>
    </row>
    <row r="8" spans="1:12" s="130" customFormat="1" ht="24" customHeight="1" x14ac:dyDescent="0.15">
      <c r="A8" s="37"/>
      <c r="B8" s="37"/>
      <c r="C8" s="141" t="s">
        <v>206</v>
      </c>
      <c r="D8" s="40"/>
      <c r="E8" s="126"/>
      <c r="F8" s="37"/>
      <c r="G8" s="37"/>
      <c r="H8" s="37"/>
      <c r="I8" s="37"/>
    </row>
    <row r="9" spans="1:12" s="130" customFormat="1" ht="24" customHeight="1" x14ac:dyDescent="0.15">
      <c r="A9" s="37"/>
      <c r="B9" s="37"/>
      <c r="C9" s="124"/>
      <c r="D9" s="40"/>
      <c r="E9" s="126"/>
      <c r="F9" s="37"/>
      <c r="G9" s="37"/>
      <c r="H9" s="37"/>
      <c r="I9" s="37"/>
    </row>
    <row r="10" spans="1:12" s="130" customFormat="1" ht="24" customHeight="1" x14ac:dyDescent="0.15">
      <c r="A10" s="37"/>
      <c r="B10" s="134"/>
      <c r="C10" s="124"/>
      <c r="D10" s="40"/>
      <c r="E10" s="126"/>
      <c r="F10" s="37"/>
      <c r="G10" s="37"/>
      <c r="H10" s="37"/>
      <c r="I10" s="37"/>
    </row>
    <row r="11" spans="1:12" s="130" customFormat="1" ht="24" customHeight="1" x14ac:dyDescent="0.15">
      <c r="A11" s="37"/>
      <c r="B11" s="134"/>
      <c r="C11" s="124"/>
      <c r="D11" s="40"/>
      <c r="E11" s="126"/>
      <c r="F11" s="37"/>
      <c r="G11" s="37"/>
      <c r="H11" s="37"/>
      <c r="I11" s="37"/>
    </row>
    <row r="12" spans="1:12" ht="24" customHeight="1" x14ac:dyDescent="0.15">
      <c r="A12" s="37"/>
      <c r="B12" s="37"/>
      <c r="C12" s="124"/>
      <c r="D12" s="40"/>
      <c r="E12" s="126"/>
      <c r="F12" s="37"/>
      <c r="G12" s="37"/>
      <c r="H12" s="37"/>
      <c r="I12" s="131"/>
    </row>
    <row r="13" spans="1:12" s="130" customFormat="1" ht="24" customHeight="1" x14ac:dyDescent="0.15">
      <c r="A13" s="37"/>
      <c r="B13" s="37"/>
      <c r="C13" s="124"/>
      <c r="D13" s="40"/>
      <c r="E13" s="126"/>
      <c r="F13" s="37"/>
      <c r="G13" s="37"/>
      <c r="H13" s="37"/>
      <c r="I13" s="131"/>
    </row>
    <row r="14" spans="1:12" ht="24" customHeight="1" x14ac:dyDescent="0.15">
      <c r="A14" s="37"/>
      <c r="B14" s="37"/>
      <c r="C14" s="124"/>
      <c r="D14" s="40"/>
      <c r="E14" s="126"/>
      <c r="F14" s="37"/>
      <c r="G14" s="37"/>
      <c r="H14" s="37"/>
      <c r="I14" s="131"/>
    </row>
    <row r="15" spans="1:12" ht="24" customHeight="1" x14ac:dyDescent="0.15">
      <c r="A15" s="37"/>
      <c r="B15" s="37"/>
      <c r="C15" s="124"/>
      <c r="D15" s="40"/>
      <c r="E15" s="126"/>
      <c r="F15" s="37"/>
      <c r="G15" s="37"/>
      <c r="H15" s="37"/>
      <c r="I15" s="131"/>
    </row>
    <row r="16" spans="1:12" ht="24" customHeight="1" x14ac:dyDescent="0.15">
      <c r="A16" s="37"/>
      <c r="B16" s="37"/>
      <c r="C16" s="124"/>
      <c r="D16" s="40"/>
      <c r="E16" s="126"/>
      <c r="F16" s="37"/>
      <c r="G16" s="37"/>
      <c r="H16" s="37"/>
      <c r="I16" s="37"/>
    </row>
    <row r="17" spans="1:9" ht="24" customHeight="1" x14ac:dyDescent="0.15">
      <c r="A17" s="37"/>
      <c r="B17" s="37"/>
      <c r="C17" s="124"/>
      <c r="D17" s="40"/>
      <c r="E17" s="126"/>
      <c r="F17" s="37"/>
      <c r="G17" s="37"/>
      <c r="H17" s="37"/>
      <c r="I17" s="37"/>
    </row>
    <row r="18" spans="1:9" ht="24" customHeight="1" x14ac:dyDescent="0.15">
      <c r="A18" s="37"/>
      <c r="B18" s="37"/>
      <c r="C18" s="124"/>
      <c r="D18" s="40"/>
      <c r="E18" s="125"/>
      <c r="F18" s="40"/>
      <c r="G18" s="37"/>
      <c r="H18" s="37"/>
      <c r="I18" s="37"/>
    </row>
    <row r="19" spans="1:9" ht="24" customHeight="1" x14ac:dyDescent="0.15">
      <c r="A19" s="37"/>
      <c r="B19" s="37"/>
      <c r="C19" s="124"/>
      <c r="D19" s="40"/>
      <c r="E19" s="125"/>
      <c r="F19" s="40"/>
      <c r="G19" s="37"/>
      <c r="H19" s="37"/>
      <c r="I19" s="37"/>
    </row>
    <row r="20" spans="1:9" ht="24" customHeight="1" x14ac:dyDescent="0.15">
      <c r="C20" s="132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zoomScaleNormal="100" workbookViewId="0">
      <selection activeCell="A2" sqref="A2"/>
    </sheetView>
  </sheetViews>
  <sheetFormatPr defaultRowHeight="24" customHeight="1" x14ac:dyDescent="0.15"/>
  <cols>
    <col min="1" max="1" width="8.6640625" style="34" customWidth="1"/>
    <col min="2" max="2" width="8.77734375" style="34" customWidth="1"/>
    <col min="3" max="3" width="29.21875" style="95" customWidth="1"/>
    <col min="4" max="4" width="10.88671875" style="34" customWidth="1"/>
    <col min="5" max="8" width="12.44140625" style="34" customWidth="1"/>
    <col min="9" max="10" width="11.33203125" style="34" customWidth="1"/>
    <col min="11" max="11" width="11.6640625" style="35" customWidth="1"/>
    <col min="12" max="12" width="11.33203125" style="34" bestFit="1" customWidth="1"/>
    <col min="13" max="13" width="8.88671875" style="34"/>
    <col min="14" max="16384" width="8.88671875" style="78"/>
  </cols>
  <sheetData>
    <row r="1" spans="1:13" ht="36" customHeight="1" x14ac:dyDescent="0.15">
      <c r="A1" s="84" t="s">
        <v>77</v>
      </c>
      <c r="B1" s="84"/>
      <c r="C1" s="100"/>
      <c r="D1" s="84"/>
      <c r="E1" s="84"/>
      <c r="F1" s="84"/>
      <c r="G1" s="84"/>
      <c r="H1" s="84"/>
      <c r="I1" s="84"/>
      <c r="J1" s="84"/>
      <c r="K1" s="84"/>
      <c r="L1" s="84"/>
      <c r="M1" s="85"/>
    </row>
    <row r="2" spans="1:13" s="49" customFormat="1" ht="24" customHeight="1" x14ac:dyDescent="0.25">
      <c r="A2" s="111" t="s">
        <v>189</v>
      </c>
      <c r="B2" s="112"/>
      <c r="C2" s="91"/>
      <c r="D2" s="50"/>
      <c r="E2" s="50"/>
      <c r="F2" s="50"/>
      <c r="G2" s="50"/>
      <c r="H2" s="50"/>
      <c r="I2" s="50"/>
      <c r="J2" s="50"/>
      <c r="K2" s="50"/>
      <c r="L2" s="50"/>
      <c r="M2" s="65" t="s">
        <v>93</v>
      </c>
    </row>
    <row r="3" spans="1:13" ht="34.5" customHeight="1" x14ac:dyDescent="0.15">
      <c r="A3" s="32" t="s">
        <v>43</v>
      </c>
      <c r="B3" s="33" t="s">
        <v>44</v>
      </c>
      <c r="C3" s="99" t="s">
        <v>76</v>
      </c>
      <c r="D3" s="32" t="s">
        <v>75</v>
      </c>
      <c r="E3" s="32" t="s">
        <v>0</v>
      </c>
      <c r="F3" s="33" t="s">
        <v>97</v>
      </c>
      <c r="G3" s="33" t="s">
        <v>96</v>
      </c>
      <c r="H3" s="33" t="s">
        <v>95</v>
      </c>
      <c r="I3" s="33" t="s">
        <v>94</v>
      </c>
      <c r="J3" s="32" t="s">
        <v>45</v>
      </c>
      <c r="K3" s="32" t="s">
        <v>46</v>
      </c>
      <c r="L3" s="32" t="s">
        <v>47</v>
      </c>
      <c r="M3" s="109" t="s">
        <v>1</v>
      </c>
    </row>
    <row r="4" spans="1:13" s="42" customFormat="1" ht="24" customHeight="1" x14ac:dyDescent="0.25">
      <c r="A4" s="37"/>
      <c r="B4" s="37"/>
      <c r="C4" s="141" t="s">
        <v>101</v>
      </c>
      <c r="D4" s="37"/>
      <c r="E4" s="16"/>
      <c r="F4" s="40"/>
      <c r="G4" s="37"/>
      <c r="H4" s="41"/>
      <c r="I4" s="37"/>
      <c r="J4" s="37"/>
      <c r="K4" s="37"/>
      <c r="L4" s="37"/>
    </row>
    <row r="5" spans="1:13" s="42" customFormat="1" ht="24" customHeight="1" x14ac:dyDescent="0.25">
      <c r="A5" s="37"/>
      <c r="B5" s="37"/>
      <c r="C5" s="92"/>
      <c r="D5" s="37"/>
      <c r="E5" s="16"/>
      <c r="F5" s="40"/>
      <c r="G5" s="37"/>
      <c r="H5" s="41"/>
      <c r="I5" s="37"/>
      <c r="J5" s="37"/>
      <c r="K5" s="37"/>
      <c r="L5" s="37"/>
    </row>
    <row r="6" spans="1:13" s="42" customFormat="1" ht="24" customHeight="1" x14ac:dyDescent="0.25">
      <c r="A6" s="37"/>
      <c r="B6" s="37"/>
      <c r="C6" s="92"/>
      <c r="D6" s="40"/>
      <c r="E6" s="16"/>
      <c r="F6" s="40"/>
      <c r="G6" s="37"/>
      <c r="H6" s="41"/>
      <c r="I6" s="37"/>
      <c r="J6" s="37"/>
      <c r="K6" s="37"/>
      <c r="L6" s="37"/>
    </row>
    <row r="7" spans="1:13" s="42" customFormat="1" ht="24" customHeight="1" x14ac:dyDescent="0.25">
      <c r="A7" s="37"/>
      <c r="B7" s="37"/>
      <c r="C7" s="133"/>
      <c r="D7" s="40"/>
      <c r="E7" s="16"/>
      <c r="F7" s="40"/>
      <c r="G7" s="37"/>
      <c r="H7" s="41"/>
      <c r="I7" s="37"/>
      <c r="J7" s="37"/>
      <c r="K7" s="37"/>
      <c r="L7" s="37"/>
    </row>
    <row r="8" spans="1:13" s="42" customFormat="1" ht="24" customHeight="1" x14ac:dyDescent="0.25">
      <c r="A8" s="37"/>
      <c r="B8" s="37"/>
      <c r="C8" s="93"/>
      <c r="D8" s="40"/>
      <c r="E8" s="16"/>
      <c r="F8" s="40"/>
      <c r="G8" s="37"/>
      <c r="H8" s="41"/>
      <c r="I8" s="37"/>
      <c r="J8" s="37"/>
      <c r="K8" s="37"/>
      <c r="L8" s="37"/>
    </row>
    <row r="9" spans="1:13" s="42" customFormat="1" ht="24" customHeight="1" x14ac:dyDescent="0.25">
      <c r="A9" s="37"/>
      <c r="B9" s="37"/>
      <c r="C9" s="94"/>
      <c r="D9" s="40"/>
      <c r="E9" s="16"/>
      <c r="F9" s="40"/>
      <c r="G9" s="37"/>
      <c r="H9" s="41"/>
      <c r="I9" s="37"/>
      <c r="J9" s="37"/>
      <c r="K9" s="37"/>
      <c r="L9" s="37"/>
    </row>
    <row r="10" spans="1:13" s="42" customFormat="1" ht="24" customHeight="1" x14ac:dyDescent="0.25">
      <c r="A10" s="37"/>
      <c r="B10" s="134"/>
      <c r="C10" s="94"/>
      <c r="D10" s="37"/>
      <c r="E10" s="16"/>
      <c r="F10" s="40"/>
      <c r="G10" s="37"/>
      <c r="H10" s="41"/>
      <c r="I10" s="37"/>
      <c r="J10" s="37"/>
      <c r="K10" s="37"/>
      <c r="L10" s="37"/>
    </row>
    <row r="11" spans="1:13" s="42" customFormat="1" ht="24" customHeight="1" x14ac:dyDescent="0.25">
      <c r="A11" s="37"/>
      <c r="B11" s="134"/>
      <c r="C11" s="141"/>
      <c r="D11" s="37"/>
      <c r="E11" s="16"/>
      <c r="F11" s="40"/>
      <c r="G11" s="37"/>
      <c r="H11" s="43"/>
      <c r="I11" s="37"/>
      <c r="J11" s="37"/>
      <c r="K11" s="37"/>
      <c r="L11" s="37"/>
    </row>
    <row r="12" spans="1:13" s="42" customFormat="1" ht="24" customHeight="1" x14ac:dyDescent="0.25">
      <c r="A12" s="37"/>
      <c r="B12" s="134"/>
      <c r="C12" s="92"/>
      <c r="D12" s="37"/>
      <c r="E12" s="16"/>
      <c r="F12" s="40"/>
      <c r="G12" s="37"/>
      <c r="H12" s="43"/>
      <c r="I12" s="37"/>
      <c r="J12" s="37"/>
      <c r="K12" s="37"/>
      <c r="L12" s="37"/>
    </row>
    <row r="13" spans="1:13" s="42" customFormat="1" ht="24" customHeight="1" x14ac:dyDescent="0.25">
      <c r="A13" s="37"/>
      <c r="B13" s="134"/>
      <c r="C13" s="92"/>
      <c r="D13" s="44"/>
      <c r="E13" s="45"/>
      <c r="F13" s="44"/>
      <c r="G13" s="37"/>
      <c r="H13" s="51"/>
      <c r="I13" s="37"/>
      <c r="J13" s="37"/>
      <c r="K13" s="37"/>
      <c r="L13" s="37"/>
    </row>
    <row r="14" spans="1:13" s="49" customFormat="1" ht="24" customHeight="1" x14ac:dyDescent="0.25">
      <c r="A14" s="46"/>
      <c r="B14" s="135"/>
      <c r="C14" s="133"/>
      <c r="D14" s="52"/>
      <c r="E14" s="46"/>
      <c r="F14" s="46"/>
      <c r="G14" s="46"/>
      <c r="H14" s="53"/>
      <c r="I14" s="46"/>
      <c r="J14" s="46"/>
      <c r="K14" s="46"/>
      <c r="L14" s="46"/>
    </row>
    <row r="15" spans="1:13" s="49" customFormat="1" ht="24" customHeight="1" x14ac:dyDescent="0.25">
      <c r="A15" s="13"/>
      <c r="B15" s="13"/>
      <c r="C15" s="93"/>
      <c r="D15" s="13"/>
      <c r="E15" s="13"/>
      <c r="F15" s="13"/>
      <c r="G15" s="13"/>
      <c r="H15" s="54"/>
      <c r="I15" s="13"/>
      <c r="J15" s="13"/>
      <c r="K15" s="13"/>
      <c r="L15" s="13"/>
    </row>
    <row r="16" spans="1:13" s="49" customFormat="1" ht="24" customHeight="1" x14ac:dyDescent="0.25">
      <c r="A16" s="55"/>
      <c r="B16" s="55"/>
      <c r="C16" s="94"/>
      <c r="D16" s="44"/>
      <c r="E16" s="45"/>
      <c r="F16" s="44"/>
      <c r="G16" s="55"/>
      <c r="H16" s="56"/>
      <c r="I16" s="55"/>
      <c r="J16" s="47"/>
      <c r="K16" s="48"/>
      <c r="L16" s="48"/>
    </row>
    <row r="17" spans="1:12" s="49" customFormat="1" ht="24" customHeight="1" x14ac:dyDescent="0.25">
      <c r="A17" s="55"/>
      <c r="B17" s="55"/>
      <c r="C17" s="94"/>
      <c r="D17" s="55"/>
      <c r="E17" s="55"/>
      <c r="F17" s="55"/>
      <c r="G17" s="55"/>
      <c r="H17" s="56"/>
      <c r="I17" s="55"/>
      <c r="J17" s="47"/>
      <c r="K17" s="48"/>
      <c r="L17" s="48"/>
    </row>
    <row r="18" spans="1:12" s="49" customFormat="1" ht="24" customHeight="1" x14ac:dyDescent="0.25">
      <c r="A18" s="55"/>
      <c r="B18" s="55"/>
      <c r="C18" s="94"/>
      <c r="D18" s="55"/>
      <c r="E18" s="55"/>
      <c r="F18" s="55"/>
      <c r="G18" s="55"/>
      <c r="H18" s="56"/>
      <c r="I18" s="55"/>
      <c r="J18" s="47"/>
      <c r="K18" s="48"/>
      <c r="L18" s="48"/>
    </row>
  </sheetData>
  <phoneticPr fontId="2" type="noConversion"/>
  <dataValidations count="1">
    <dataValidation type="textLength" operator="lessThanOrEqual" allowBlank="1" showInputMessage="1" showErrorMessage="1" sqref="F15 F17:F18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showGridLines="0" zoomScaleNormal="100" workbookViewId="0">
      <pane ySplit="3" topLeftCell="A4" activePane="bottomLeft" state="frozen"/>
      <selection activeCell="A2" sqref="A2:B2"/>
      <selection pane="bottomLeft" activeCell="A2" sqref="A2"/>
    </sheetView>
  </sheetViews>
  <sheetFormatPr defaultRowHeight="24" customHeight="1" x14ac:dyDescent="0.15"/>
  <cols>
    <col min="1" max="1" width="12" style="70" customWidth="1"/>
    <col min="2" max="2" width="56.5546875" style="70" customWidth="1"/>
    <col min="3" max="3" width="9.5546875" style="70" customWidth="1"/>
    <col min="4" max="4" width="8.88671875" style="70" customWidth="1"/>
    <col min="5" max="5" width="9.21875" style="70" customWidth="1"/>
    <col min="6" max="8" width="9.6640625" style="70" customWidth="1"/>
    <col min="9" max="9" width="11.109375" style="70" customWidth="1"/>
    <col min="10" max="10" width="9.6640625" style="70" customWidth="1"/>
    <col min="11" max="11" width="8.44140625" style="70" customWidth="1"/>
    <col min="12" max="12" width="1.5546875" style="34" customWidth="1"/>
    <col min="13" max="13" width="8.88671875" style="34" hidden="1" customWidth="1"/>
    <col min="14" max="15" width="9.6640625" style="70" hidden="1" customWidth="1"/>
    <col min="16" max="16" width="8.88671875" style="34" hidden="1" customWidth="1"/>
    <col min="17" max="17" width="12.6640625" style="34" hidden="1" customWidth="1"/>
    <col min="18" max="18" width="8.88671875" style="34" customWidth="1"/>
    <col min="19" max="16384" width="8.88671875" style="34"/>
  </cols>
  <sheetData>
    <row r="1" spans="1:18" ht="36" customHeight="1" x14ac:dyDescent="0.1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82"/>
      <c r="N1" s="34"/>
      <c r="O1" s="34"/>
    </row>
    <row r="2" spans="1:18" ht="24" customHeight="1" x14ac:dyDescent="0.15">
      <c r="A2" s="111" t="s">
        <v>189</v>
      </c>
      <c r="B2" s="60"/>
      <c r="C2" s="60"/>
      <c r="D2" s="64"/>
      <c r="E2" s="64"/>
      <c r="F2" s="64"/>
      <c r="G2" s="64"/>
      <c r="H2" s="64"/>
      <c r="I2" s="64"/>
      <c r="J2" s="64"/>
      <c r="K2" s="65" t="s">
        <v>91</v>
      </c>
      <c r="N2" s="64"/>
      <c r="O2" s="64"/>
    </row>
    <row r="3" spans="1:18" ht="34.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9" t="s">
        <v>8</v>
      </c>
      <c r="O3" s="29" t="s">
        <v>9</v>
      </c>
    </row>
    <row r="4" spans="1:18" ht="24" customHeight="1" x14ac:dyDescent="0.15">
      <c r="A4" s="23"/>
      <c r="B4" s="141" t="s">
        <v>101</v>
      </c>
      <c r="C4" s="107"/>
      <c r="D4" s="7"/>
      <c r="E4" s="7"/>
      <c r="F4" s="7"/>
      <c r="G4" s="23"/>
      <c r="H4" s="23"/>
      <c r="I4" s="23"/>
      <c r="J4" s="23"/>
      <c r="K4" s="23"/>
      <c r="M4" s="75"/>
      <c r="N4" s="23"/>
      <c r="O4" s="23"/>
    </row>
    <row r="5" spans="1:18" ht="24" customHeight="1" x14ac:dyDescent="0.15">
      <c r="A5" s="23"/>
      <c r="B5" s="30"/>
      <c r="C5" s="107"/>
      <c r="D5" s="7"/>
      <c r="E5" s="7"/>
      <c r="F5" s="7"/>
      <c r="G5" s="23"/>
      <c r="H5" s="23"/>
      <c r="I5" s="23"/>
      <c r="J5" s="23"/>
      <c r="K5" s="23"/>
      <c r="M5" s="75" t="e">
        <f t="shared" ref="M5" si="0">H5/G5</f>
        <v>#DIV/0!</v>
      </c>
      <c r="N5" s="23"/>
      <c r="O5" s="23"/>
    </row>
    <row r="6" spans="1:18" ht="24" customHeight="1" x14ac:dyDescent="0.15">
      <c r="A6" s="23"/>
      <c r="B6" s="137"/>
      <c r="C6" s="107"/>
      <c r="D6" s="7"/>
      <c r="E6" s="7"/>
      <c r="F6" s="7"/>
      <c r="G6" s="23"/>
      <c r="H6" s="23"/>
      <c r="I6" s="23"/>
      <c r="J6" s="23"/>
      <c r="K6" s="23"/>
      <c r="M6" s="75"/>
      <c r="N6" s="23"/>
      <c r="O6" s="23"/>
    </row>
    <row r="7" spans="1:18" ht="24" customHeight="1" x14ac:dyDescent="0.15">
      <c r="A7" s="23"/>
      <c r="B7" s="30"/>
      <c r="C7" s="107"/>
      <c r="D7" s="7"/>
      <c r="E7" s="7"/>
      <c r="F7" s="7"/>
      <c r="G7" s="23"/>
      <c r="H7" s="23"/>
      <c r="I7" s="31"/>
      <c r="J7" s="23"/>
      <c r="K7" s="23"/>
      <c r="M7" s="75" t="e">
        <f t="shared" ref="M7:M9" si="1">H7/G7</f>
        <v>#DIV/0!</v>
      </c>
      <c r="N7" s="23">
        <v>4600</v>
      </c>
      <c r="O7" s="23">
        <v>4181</v>
      </c>
      <c r="P7" s="75">
        <f t="shared" ref="P7:P9" si="2">O7/N7</f>
        <v>0.90891304347826085</v>
      </c>
      <c r="Q7" s="76"/>
      <c r="R7" s="76"/>
    </row>
    <row r="8" spans="1:18" ht="24" customHeight="1" x14ac:dyDescent="0.15">
      <c r="A8" s="23"/>
      <c r="B8" s="30"/>
      <c r="C8" s="107"/>
      <c r="D8" s="7"/>
      <c r="E8" s="7"/>
      <c r="F8" s="7"/>
      <c r="G8" s="23"/>
      <c r="H8" s="23"/>
      <c r="I8" s="31"/>
      <c r="J8" s="23"/>
      <c r="K8" s="23"/>
      <c r="M8" s="75" t="e">
        <f t="shared" si="1"/>
        <v>#DIV/0!</v>
      </c>
      <c r="N8" s="23">
        <v>4600</v>
      </c>
      <c r="O8" s="23">
        <v>4181</v>
      </c>
      <c r="P8" s="75">
        <f t="shared" si="2"/>
        <v>0.90891304347826085</v>
      </c>
      <c r="Q8" s="76"/>
      <c r="R8" s="76"/>
    </row>
    <row r="9" spans="1:18" ht="24" customHeight="1" x14ac:dyDescent="0.15">
      <c r="A9" s="23"/>
      <c r="B9" s="30"/>
      <c r="C9" s="107"/>
      <c r="D9" s="7"/>
      <c r="E9" s="7"/>
      <c r="F9" s="7"/>
      <c r="G9" s="23"/>
      <c r="H9" s="23"/>
      <c r="I9" s="31"/>
      <c r="J9" s="23"/>
      <c r="K9" s="23"/>
      <c r="M9" s="75" t="e">
        <f t="shared" si="1"/>
        <v>#DIV/0!</v>
      </c>
      <c r="N9" s="23">
        <v>4600</v>
      </c>
      <c r="O9" s="23">
        <v>4181</v>
      </c>
      <c r="P9" s="75">
        <f t="shared" si="2"/>
        <v>0.90891304347826085</v>
      </c>
      <c r="Q9" s="76"/>
      <c r="R9" s="76"/>
    </row>
    <row r="10" spans="1:18" ht="24" customHeight="1" x14ac:dyDescent="0.15">
      <c r="A10" s="23"/>
      <c r="B10" s="30"/>
      <c r="C10" s="107"/>
      <c r="D10" s="7"/>
      <c r="E10" s="7"/>
      <c r="F10" s="7"/>
      <c r="G10" s="23"/>
      <c r="H10" s="23"/>
      <c r="I10" s="31"/>
      <c r="J10" s="23"/>
      <c r="K10" s="23"/>
      <c r="M10" s="75" t="e">
        <f t="shared" ref="M10:M12" si="3">H10/G10</f>
        <v>#DIV/0!</v>
      </c>
      <c r="N10" s="23">
        <v>4600</v>
      </c>
      <c r="O10" s="23">
        <v>4181</v>
      </c>
      <c r="P10" s="75">
        <f t="shared" ref="P10:P19" si="4">O10/N10</f>
        <v>0.90891304347826085</v>
      </c>
      <c r="Q10" s="76"/>
      <c r="R10" s="76"/>
    </row>
    <row r="11" spans="1:18" ht="24" customHeight="1" x14ac:dyDescent="0.15">
      <c r="A11" s="23"/>
      <c r="B11" s="30"/>
      <c r="C11" s="107"/>
      <c r="D11" s="7"/>
      <c r="E11" s="7"/>
      <c r="F11" s="7"/>
      <c r="G11" s="23"/>
      <c r="H11" s="23"/>
      <c r="I11" s="31"/>
      <c r="J11" s="23"/>
      <c r="K11" s="23"/>
      <c r="M11" s="75" t="e">
        <f t="shared" si="3"/>
        <v>#DIV/0!</v>
      </c>
      <c r="N11" s="23">
        <v>4600</v>
      </c>
      <c r="O11" s="23">
        <v>4181</v>
      </c>
      <c r="P11" s="75">
        <f t="shared" si="4"/>
        <v>0.90891304347826085</v>
      </c>
      <c r="Q11" s="76"/>
      <c r="R11" s="76"/>
    </row>
    <row r="12" spans="1:18" ht="24" customHeight="1" x14ac:dyDescent="0.15">
      <c r="A12" s="23"/>
      <c r="B12" s="30"/>
      <c r="C12" s="107"/>
      <c r="D12" s="7"/>
      <c r="E12" s="7"/>
      <c r="F12" s="7"/>
      <c r="G12" s="23"/>
      <c r="H12" s="23"/>
      <c r="I12" s="31"/>
      <c r="J12" s="23"/>
      <c r="K12" s="23"/>
      <c r="M12" s="75" t="e">
        <f t="shared" si="3"/>
        <v>#DIV/0!</v>
      </c>
      <c r="N12" s="23">
        <v>4600</v>
      </c>
      <c r="O12" s="23">
        <v>4181</v>
      </c>
      <c r="P12" s="75">
        <f t="shared" si="4"/>
        <v>0.90891304347826085</v>
      </c>
      <c r="Q12" s="76"/>
      <c r="R12" s="76"/>
    </row>
    <row r="13" spans="1:18" ht="24" customHeight="1" x14ac:dyDescent="0.15">
      <c r="A13" s="23"/>
      <c r="B13" s="30"/>
      <c r="C13" s="107"/>
      <c r="D13" s="7"/>
      <c r="E13" s="7"/>
      <c r="F13" s="7"/>
      <c r="G13" s="23"/>
      <c r="H13" s="23"/>
      <c r="I13" s="23"/>
      <c r="J13" s="23"/>
      <c r="K13" s="23"/>
      <c r="M13" s="75" t="e">
        <f>H13/G13</f>
        <v>#DIV/0!</v>
      </c>
      <c r="N13" s="23"/>
      <c r="O13" s="23"/>
      <c r="R13" s="76"/>
    </row>
    <row r="14" spans="1:18" ht="24" customHeight="1" x14ac:dyDescent="0.15">
      <c r="A14" s="23"/>
      <c r="B14" s="30"/>
      <c r="C14" s="107"/>
      <c r="D14" s="7"/>
      <c r="E14" s="7"/>
      <c r="F14" s="7"/>
      <c r="G14" s="23"/>
      <c r="H14" s="23"/>
      <c r="I14" s="23"/>
      <c r="J14" s="23"/>
      <c r="K14" s="23"/>
      <c r="M14" s="75" t="e">
        <f>H14/G14</f>
        <v>#DIV/0!</v>
      </c>
      <c r="N14" s="23"/>
      <c r="O14" s="23"/>
      <c r="R14" s="76"/>
    </row>
    <row r="15" spans="1:18" ht="24" customHeight="1" x14ac:dyDescent="0.15">
      <c r="A15" s="23"/>
      <c r="B15" s="30"/>
      <c r="C15" s="107"/>
      <c r="D15" s="7"/>
      <c r="E15" s="7"/>
      <c r="F15" s="7"/>
      <c r="G15" s="23"/>
      <c r="H15" s="23"/>
      <c r="I15" s="31"/>
      <c r="J15" s="23"/>
      <c r="K15" s="23"/>
      <c r="M15" s="75" t="e">
        <f t="shared" ref="M15:M19" si="5">H15/G15</f>
        <v>#DIV/0!</v>
      </c>
      <c r="N15" s="23">
        <v>4600</v>
      </c>
      <c r="O15" s="23">
        <v>4181</v>
      </c>
      <c r="P15" s="75">
        <f t="shared" si="4"/>
        <v>0.90891304347826085</v>
      </c>
      <c r="Q15" s="76"/>
      <c r="R15" s="76"/>
    </row>
    <row r="16" spans="1:18" ht="24" customHeight="1" x14ac:dyDescent="0.15">
      <c r="A16" s="23"/>
      <c r="B16" s="30"/>
      <c r="C16" s="107"/>
      <c r="D16" s="7"/>
      <c r="E16" s="7"/>
      <c r="F16" s="7"/>
      <c r="G16" s="23"/>
      <c r="H16" s="23"/>
      <c r="I16" s="31"/>
      <c r="J16" s="23"/>
      <c r="K16" s="23"/>
      <c r="M16" s="75" t="e">
        <f t="shared" si="5"/>
        <v>#DIV/0!</v>
      </c>
      <c r="N16" s="23">
        <v>4600</v>
      </c>
      <c r="O16" s="23">
        <v>4181</v>
      </c>
      <c r="P16" s="75">
        <f t="shared" si="4"/>
        <v>0.90891304347826085</v>
      </c>
      <c r="Q16" s="76"/>
      <c r="R16" s="76"/>
    </row>
    <row r="17" spans="1:18" ht="24" customHeight="1" x14ac:dyDescent="0.15">
      <c r="A17" s="23"/>
      <c r="B17" s="30"/>
      <c r="C17" s="107"/>
      <c r="D17" s="7"/>
      <c r="E17" s="7"/>
      <c r="F17" s="7"/>
      <c r="G17" s="23"/>
      <c r="H17" s="23"/>
      <c r="I17" s="31"/>
      <c r="J17" s="23"/>
      <c r="K17" s="23"/>
      <c r="M17" s="75" t="e">
        <f t="shared" si="5"/>
        <v>#DIV/0!</v>
      </c>
      <c r="N17" s="23">
        <v>4600</v>
      </c>
      <c r="O17" s="23">
        <v>4181</v>
      </c>
      <c r="P17" s="75">
        <f t="shared" si="4"/>
        <v>0.90891304347826085</v>
      </c>
      <c r="Q17" s="76"/>
      <c r="R17" s="76"/>
    </row>
    <row r="18" spans="1:18" ht="24" customHeight="1" x14ac:dyDescent="0.15">
      <c r="A18" s="23"/>
      <c r="B18" s="30"/>
      <c r="C18" s="107"/>
      <c r="D18" s="7"/>
      <c r="E18" s="7"/>
      <c r="F18" s="7"/>
      <c r="G18" s="23"/>
      <c r="H18" s="23"/>
      <c r="I18" s="31"/>
      <c r="J18" s="23"/>
      <c r="K18" s="23"/>
      <c r="M18" s="75" t="e">
        <f t="shared" si="5"/>
        <v>#DIV/0!</v>
      </c>
      <c r="N18" s="23">
        <v>4600</v>
      </c>
      <c r="O18" s="23">
        <v>4181</v>
      </c>
      <c r="P18" s="75">
        <f t="shared" si="4"/>
        <v>0.90891304347826085</v>
      </c>
      <c r="Q18" s="76"/>
      <c r="R18" s="76"/>
    </row>
    <row r="19" spans="1:18" ht="24" customHeight="1" x14ac:dyDescent="0.15">
      <c r="A19" s="23"/>
      <c r="B19" s="30"/>
      <c r="C19" s="107"/>
      <c r="D19" s="7"/>
      <c r="E19" s="7"/>
      <c r="F19" s="7"/>
      <c r="G19" s="23"/>
      <c r="H19" s="23"/>
      <c r="I19" s="31"/>
      <c r="J19" s="23"/>
      <c r="K19" s="23"/>
      <c r="M19" s="75" t="e">
        <f t="shared" si="5"/>
        <v>#DIV/0!</v>
      </c>
      <c r="N19" s="23">
        <v>4600</v>
      </c>
      <c r="O19" s="23">
        <v>4181</v>
      </c>
      <c r="P19" s="75">
        <f t="shared" si="4"/>
        <v>0.90891304347826085</v>
      </c>
      <c r="Q19" s="76"/>
      <c r="R19" s="76"/>
    </row>
    <row r="20" spans="1:18" ht="24" customHeight="1" x14ac:dyDescent="0.15">
      <c r="A20" s="34"/>
      <c r="B20" s="34"/>
      <c r="C20" s="95"/>
      <c r="D20" s="34"/>
      <c r="E20" s="34"/>
      <c r="F20" s="34"/>
      <c r="G20" s="34"/>
      <c r="H20" s="34"/>
      <c r="I20" s="34"/>
      <c r="J20" s="34"/>
      <c r="K20" s="34"/>
      <c r="N20" s="34"/>
      <c r="O20" s="34"/>
    </row>
    <row r="21" spans="1:18" ht="24" customHeight="1" x14ac:dyDescent="0.15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N21" s="77"/>
      <c r="O21" s="77"/>
    </row>
    <row r="22" spans="1:18" ht="24" customHeight="1" x14ac:dyDescent="0.15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N22" s="77"/>
      <c r="O22" s="77"/>
    </row>
    <row r="23" spans="1:18" ht="24" customHeight="1" x14ac:dyDescent="0.1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N23" s="77"/>
      <c r="O23" s="7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zoomScaleNormal="100" workbookViewId="0">
      <selection activeCell="A2" sqref="A2"/>
    </sheetView>
  </sheetViews>
  <sheetFormatPr defaultRowHeight="24" customHeight="1" x14ac:dyDescent="0.15"/>
  <cols>
    <col min="1" max="1" width="12" style="70" customWidth="1"/>
    <col min="2" max="2" width="56.5546875" style="71" customWidth="1"/>
    <col min="3" max="3" width="9.5546875" style="70" customWidth="1"/>
    <col min="4" max="4" width="8.88671875" style="70" customWidth="1"/>
    <col min="5" max="5" width="9.21875" style="70" customWidth="1"/>
    <col min="6" max="6" width="10.5546875" style="72" customWidth="1"/>
    <col min="7" max="7" width="9.6640625" style="70" customWidth="1"/>
    <col min="8" max="8" width="12.6640625" style="73" customWidth="1"/>
    <col min="9" max="9" width="9.6640625" style="70" customWidth="1"/>
    <col min="10" max="10" width="10.5546875" style="68" customWidth="1"/>
    <col min="11" max="11" width="8.44140625" style="70" customWidth="1"/>
    <col min="12" max="16384" width="8.88671875" style="34"/>
  </cols>
  <sheetData>
    <row r="1" spans="1:12" ht="36" customHeight="1" x14ac:dyDescent="0.15">
      <c r="A1" s="17" t="s">
        <v>21</v>
      </c>
      <c r="B1" s="17"/>
      <c r="C1" s="17"/>
      <c r="D1" s="17"/>
      <c r="E1" s="17"/>
      <c r="F1" s="18"/>
      <c r="G1" s="17"/>
      <c r="H1" s="17"/>
      <c r="I1" s="17"/>
      <c r="J1" s="18"/>
      <c r="K1" s="17"/>
      <c r="L1" s="82"/>
    </row>
    <row r="2" spans="1:12" ht="24" customHeight="1" x14ac:dyDescent="0.15">
      <c r="A2" s="111" t="s">
        <v>189</v>
      </c>
      <c r="B2" s="110"/>
      <c r="C2" s="60"/>
      <c r="D2" s="64"/>
      <c r="E2" s="64"/>
      <c r="F2" s="66"/>
      <c r="G2" s="64"/>
      <c r="H2" s="67"/>
      <c r="I2" s="64"/>
      <c r="K2" s="66" t="s">
        <v>92</v>
      </c>
    </row>
    <row r="3" spans="1:12" ht="34.5" customHeight="1" x14ac:dyDescent="0.15">
      <c r="A3" s="19" t="s">
        <v>3</v>
      </c>
      <c r="B3" s="2" t="s">
        <v>4</v>
      </c>
      <c r="C3" s="1" t="s">
        <v>0</v>
      </c>
      <c r="D3" s="2" t="s">
        <v>7</v>
      </c>
      <c r="E3" s="2" t="s">
        <v>22</v>
      </c>
      <c r="F3" s="20" t="s">
        <v>18</v>
      </c>
      <c r="G3" s="2" t="s">
        <v>23</v>
      </c>
      <c r="H3" s="2" t="s">
        <v>190</v>
      </c>
      <c r="I3" s="2" t="s">
        <v>24</v>
      </c>
      <c r="J3" s="20" t="s">
        <v>25</v>
      </c>
      <c r="K3" s="2" t="s">
        <v>1</v>
      </c>
    </row>
    <row r="4" spans="1:12" ht="24" customHeight="1" x14ac:dyDescent="0.15">
      <c r="A4" s="23"/>
      <c r="B4" s="141" t="s">
        <v>101</v>
      </c>
      <c r="C4" s="107"/>
      <c r="D4" s="148"/>
      <c r="E4" s="21"/>
      <c r="F4" s="27"/>
      <c r="G4" s="28"/>
      <c r="H4" s="25"/>
      <c r="I4" s="24"/>
      <c r="J4" s="26"/>
      <c r="K4" s="5"/>
      <c r="L4" s="69"/>
    </row>
    <row r="5" spans="1:12" ht="24" customHeight="1" x14ac:dyDescent="0.15">
      <c r="A5" s="23"/>
      <c r="B5" s="137"/>
      <c r="C5" s="107"/>
      <c r="D5" s="7"/>
      <c r="E5" s="21"/>
      <c r="F5" s="27"/>
      <c r="G5" s="28"/>
      <c r="H5" s="25"/>
      <c r="I5" s="24"/>
      <c r="J5" s="26"/>
      <c r="K5" s="5"/>
      <c r="L5" s="69"/>
    </row>
    <row r="6" spans="1:12" ht="24" customHeight="1" x14ac:dyDescent="0.15">
      <c r="A6" s="23"/>
      <c r="B6" s="30"/>
      <c r="C6" s="107"/>
      <c r="D6" s="7"/>
      <c r="E6" s="21"/>
      <c r="F6" s="27"/>
      <c r="G6" s="28"/>
      <c r="H6" s="25"/>
      <c r="I6" s="24"/>
      <c r="J6" s="26"/>
      <c r="K6" s="5"/>
      <c r="L6" s="69"/>
    </row>
    <row r="7" spans="1:12" ht="24" customHeight="1" x14ac:dyDescent="0.15">
      <c r="A7" s="23"/>
      <c r="B7" s="30"/>
      <c r="C7" s="107"/>
      <c r="D7" s="7"/>
      <c r="E7" s="21"/>
      <c r="F7" s="27"/>
      <c r="G7" s="28"/>
      <c r="H7" s="25"/>
      <c r="I7" s="28"/>
      <c r="J7" s="28"/>
      <c r="K7" s="5"/>
      <c r="L7" s="69"/>
    </row>
    <row r="8" spans="1:12" ht="24" customHeight="1" x14ac:dyDescent="0.15">
      <c r="A8" s="23"/>
      <c r="B8" s="30"/>
      <c r="C8" s="107"/>
      <c r="D8" s="7"/>
      <c r="E8" s="21"/>
      <c r="F8" s="27"/>
      <c r="G8" s="28"/>
      <c r="H8" s="25"/>
      <c r="I8" s="28"/>
      <c r="J8" s="28"/>
      <c r="K8" s="5"/>
      <c r="L8" s="69"/>
    </row>
    <row r="9" spans="1:12" ht="24" customHeight="1" x14ac:dyDescent="0.15">
      <c r="A9" s="21"/>
      <c r="B9" s="22"/>
      <c r="C9" s="107"/>
      <c r="D9" s="7"/>
      <c r="E9" s="21"/>
      <c r="F9" s="27"/>
      <c r="G9" s="21"/>
      <c r="H9" s="25"/>
      <c r="I9" s="24"/>
      <c r="J9" s="26"/>
      <c r="K9" s="5"/>
      <c r="L9" s="69"/>
    </row>
    <row r="10" spans="1:12" ht="24" customHeight="1" x14ac:dyDescent="0.15">
      <c r="A10" s="21"/>
      <c r="B10" s="22"/>
      <c r="C10" s="107"/>
      <c r="D10" s="7"/>
      <c r="E10" s="21"/>
      <c r="F10" s="27"/>
      <c r="G10" s="28"/>
      <c r="H10" s="25"/>
      <c r="I10" s="28"/>
      <c r="J10" s="28"/>
      <c r="K10" s="5"/>
      <c r="L10" s="69"/>
    </row>
    <row r="11" spans="1:12" ht="24" customHeight="1" x14ac:dyDescent="0.15">
      <c r="A11" s="21"/>
      <c r="B11" s="22"/>
      <c r="C11" s="107"/>
      <c r="D11" s="7"/>
      <c r="E11" s="21"/>
      <c r="F11" s="27"/>
      <c r="G11" s="21"/>
      <c r="H11" s="25"/>
      <c r="I11" s="24"/>
      <c r="J11" s="26"/>
      <c r="K11" s="5"/>
      <c r="L11" s="69"/>
    </row>
    <row r="12" spans="1:12" ht="24" customHeight="1" x14ac:dyDescent="0.15">
      <c r="A12" s="21"/>
      <c r="B12" s="22"/>
      <c r="C12" s="107"/>
      <c r="D12" s="7"/>
      <c r="E12" s="21"/>
      <c r="F12" s="27"/>
      <c r="G12" s="28"/>
      <c r="H12" s="25"/>
      <c r="I12" s="28"/>
      <c r="J12" s="28"/>
      <c r="K12" s="5"/>
      <c r="L12" s="69"/>
    </row>
    <row r="13" spans="1:12" ht="24" customHeight="1" x14ac:dyDescent="0.15">
      <c r="A13" s="21"/>
      <c r="B13" s="22"/>
      <c r="C13" s="107"/>
      <c r="D13" s="7"/>
      <c r="E13" s="21"/>
      <c r="F13" s="27"/>
      <c r="G13" s="21"/>
      <c r="H13" s="25"/>
      <c r="I13" s="24"/>
      <c r="J13" s="26"/>
      <c r="K13" s="5"/>
      <c r="L13" s="69"/>
    </row>
    <row r="14" spans="1:12" ht="24" customHeight="1" x14ac:dyDescent="0.15">
      <c r="A14" s="21"/>
      <c r="B14" s="22"/>
      <c r="C14" s="107"/>
      <c r="D14" s="7"/>
      <c r="E14" s="21"/>
      <c r="F14" s="27"/>
      <c r="G14" s="28"/>
      <c r="H14" s="25"/>
      <c r="I14" s="24"/>
      <c r="J14" s="26"/>
      <c r="K14" s="5"/>
      <c r="L14" s="69"/>
    </row>
    <row r="15" spans="1:12" ht="24" customHeight="1" x14ac:dyDescent="0.15">
      <c r="A15" s="21"/>
      <c r="B15" s="22"/>
      <c r="C15" s="107"/>
      <c r="D15" s="7"/>
      <c r="E15" s="21"/>
      <c r="F15" s="27"/>
      <c r="G15" s="28"/>
      <c r="H15" s="25"/>
      <c r="I15" s="28"/>
      <c r="J15" s="28"/>
      <c r="K15" s="5"/>
      <c r="L15" s="69"/>
    </row>
    <row r="16" spans="1:12" ht="24" customHeight="1" x14ac:dyDescent="0.15">
      <c r="A16" s="21"/>
      <c r="B16" s="22"/>
      <c r="C16" s="107"/>
      <c r="D16" s="7"/>
      <c r="E16" s="21"/>
      <c r="F16" s="27"/>
      <c r="G16" s="28"/>
      <c r="H16" s="25"/>
      <c r="I16" s="28"/>
      <c r="J16" s="28"/>
      <c r="K16" s="5"/>
      <c r="L16" s="69"/>
    </row>
    <row r="17" spans="1:12" ht="24" customHeight="1" x14ac:dyDescent="0.15">
      <c r="A17" s="21"/>
      <c r="B17" s="22"/>
      <c r="C17" s="107"/>
      <c r="D17" s="7"/>
      <c r="E17" s="21"/>
      <c r="F17" s="27"/>
      <c r="G17" s="28"/>
      <c r="H17" s="25"/>
      <c r="I17" s="28"/>
      <c r="J17" s="28"/>
      <c r="K17" s="5"/>
      <c r="L17" s="69"/>
    </row>
    <row r="18" spans="1:12" ht="24" customHeight="1" x14ac:dyDescent="0.15">
      <c r="A18" s="21"/>
      <c r="B18" s="22"/>
      <c r="C18" s="107"/>
      <c r="D18" s="7"/>
      <c r="E18" s="21"/>
      <c r="F18" s="27"/>
      <c r="G18" s="28"/>
      <c r="H18" s="25"/>
      <c r="I18" s="28"/>
      <c r="J18" s="28"/>
      <c r="K18" s="5"/>
      <c r="L18" s="69"/>
    </row>
    <row r="19" spans="1:12" ht="24" customHeight="1" x14ac:dyDescent="0.15">
      <c r="A19" s="21"/>
      <c r="B19" s="22"/>
      <c r="C19" s="107"/>
      <c r="D19" s="7"/>
      <c r="E19" s="21"/>
      <c r="F19" s="27"/>
      <c r="G19" s="28"/>
      <c r="H19" s="25"/>
      <c r="I19" s="28"/>
      <c r="J19" s="28"/>
      <c r="K19" s="5"/>
      <c r="L19" s="6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zoomScaleNormal="100" workbookViewId="0">
      <pane ySplit="3" topLeftCell="A4" activePane="bottomLeft" state="frozen"/>
      <selection activeCell="A2" sqref="A2:B2"/>
      <selection pane="bottomLeft" activeCell="C20" sqref="C20"/>
    </sheetView>
  </sheetViews>
  <sheetFormatPr defaultRowHeight="24" customHeight="1" x14ac:dyDescent="0.25"/>
  <cols>
    <col min="1" max="1" width="11.109375" style="61" customWidth="1"/>
    <col min="2" max="2" width="37.109375" style="61" customWidth="1"/>
    <col min="3" max="3" width="31.77734375" style="61" customWidth="1"/>
    <col min="4" max="4" width="9.33203125" style="70" customWidth="1"/>
    <col min="5" max="9" width="9.33203125" style="61" customWidth="1"/>
    <col min="10" max="10" width="9.6640625" style="61" customWidth="1"/>
    <col min="11" max="11" width="4.88671875" style="49" customWidth="1"/>
    <col min="12" max="12" width="8.88671875" style="49"/>
    <col min="13" max="16384" width="8.88671875" style="63"/>
  </cols>
  <sheetData>
    <row r="1" spans="1:13" ht="36" customHeight="1" x14ac:dyDescent="0.55000000000000004">
      <c r="A1" s="17" t="s">
        <v>87</v>
      </c>
      <c r="B1" s="17"/>
      <c r="C1" s="17"/>
      <c r="D1" s="17"/>
      <c r="E1" s="17"/>
      <c r="F1" s="17"/>
      <c r="G1" s="17"/>
      <c r="H1" s="17"/>
      <c r="I1" s="17"/>
      <c r="J1" s="17"/>
      <c r="K1" s="80"/>
      <c r="L1" s="80"/>
      <c r="M1" s="81"/>
    </row>
    <row r="2" spans="1:13" ht="24" customHeight="1" x14ac:dyDescent="0.25">
      <c r="A2" s="111" t="s">
        <v>189</v>
      </c>
      <c r="B2" s="60"/>
      <c r="C2" s="60"/>
      <c r="D2" s="60"/>
      <c r="E2" s="64"/>
      <c r="F2" s="64"/>
      <c r="G2" s="64"/>
      <c r="H2" s="64"/>
      <c r="I2" s="63"/>
      <c r="J2" s="65" t="s">
        <v>93</v>
      </c>
    </row>
    <row r="3" spans="1:13" ht="34.5" customHeight="1" x14ac:dyDescent="0.25">
      <c r="A3" s="1" t="s">
        <v>3</v>
      </c>
      <c r="B3" s="4" t="s">
        <v>4</v>
      </c>
      <c r="C3" s="4" t="s">
        <v>27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58</v>
      </c>
      <c r="I3" s="4" t="s">
        <v>26</v>
      </c>
      <c r="J3" s="2" t="s">
        <v>16</v>
      </c>
    </row>
    <row r="4" spans="1:13" s="127" customFormat="1" ht="24" customHeight="1" x14ac:dyDescent="0.25">
      <c r="A4" s="86" t="s">
        <v>185</v>
      </c>
      <c r="B4" s="6" t="s">
        <v>132</v>
      </c>
      <c r="C4" s="6" t="s">
        <v>114</v>
      </c>
      <c r="D4" s="103">
        <v>15600000</v>
      </c>
      <c r="E4" s="14" t="s">
        <v>122</v>
      </c>
      <c r="F4" s="15" t="s">
        <v>90</v>
      </c>
      <c r="G4" s="10" t="s">
        <v>115</v>
      </c>
      <c r="H4" s="10" t="s">
        <v>116</v>
      </c>
      <c r="I4" s="10" t="s">
        <v>267</v>
      </c>
      <c r="J4" s="89"/>
      <c r="K4" s="42"/>
      <c r="L4" s="42"/>
    </row>
    <row r="5" spans="1:13" s="127" customFormat="1" ht="24" customHeight="1" x14ac:dyDescent="0.25">
      <c r="A5" s="86" t="s">
        <v>187</v>
      </c>
      <c r="B5" s="11" t="s">
        <v>134</v>
      </c>
      <c r="C5" s="11" t="s">
        <v>160</v>
      </c>
      <c r="D5" s="102">
        <v>13920000</v>
      </c>
      <c r="E5" s="12" t="s">
        <v>117</v>
      </c>
      <c r="F5" s="10" t="s">
        <v>119</v>
      </c>
      <c r="G5" s="10" t="s">
        <v>120</v>
      </c>
      <c r="H5" s="10" t="s">
        <v>121</v>
      </c>
      <c r="I5" s="10" t="s">
        <v>267</v>
      </c>
      <c r="J5" s="10"/>
      <c r="K5" s="128"/>
      <c r="L5" s="42"/>
    </row>
    <row r="6" spans="1:13" s="127" customFormat="1" ht="24" customHeight="1" x14ac:dyDescent="0.25">
      <c r="A6" s="86" t="s">
        <v>187</v>
      </c>
      <c r="B6" s="11" t="s">
        <v>136</v>
      </c>
      <c r="C6" s="11" t="s">
        <v>162</v>
      </c>
      <c r="D6" s="102">
        <v>14964000</v>
      </c>
      <c r="E6" s="12" t="s">
        <v>123</v>
      </c>
      <c r="F6" s="10" t="s">
        <v>119</v>
      </c>
      <c r="G6" s="10" t="s">
        <v>120</v>
      </c>
      <c r="H6" s="10" t="s">
        <v>116</v>
      </c>
      <c r="I6" s="10" t="s">
        <v>266</v>
      </c>
      <c r="J6" s="13"/>
      <c r="K6" s="42"/>
      <c r="L6" s="42"/>
    </row>
    <row r="7" spans="1:13" s="127" customFormat="1" ht="24" customHeight="1" x14ac:dyDescent="0.25">
      <c r="A7" s="86" t="s">
        <v>185</v>
      </c>
      <c r="B7" s="11" t="s">
        <v>138</v>
      </c>
      <c r="C7" s="11" t="s">
        <v>164</v>
      </c>
      <c r="D7" s="102">
        <v>4860000</v>
      </c>
      <c r="E7" s="12" t="s">
        <v>124</v>
      </c>
      <c r="F7" s="10" t="s">
        <v>118</v>
      </c>
      <c r="G7" s="10" t="s">
        <v>120</v>
      </c>
      <c r="H7" s="10" t="s">
        <v>121</v>
      </c>
      <c r="I7" s="10" t="s">
        <v>266</v>
      </c>
      <c r="J7" s="10"/>
      <c r="K7" s="42"/>
      <c r="L7" s="42"/>
    </row>
    <row r="8" spans="1:13" s="127" customFormat="1" ht="24" customHeight="1" x14ac:dyDescent="0.25">
      <c r="A8" s="86" t="s">
        <v>185</v>
      </c>
      <c r="B8" s="6" t="s">
        <v>140</v>
      </c>
      <c r="C8" s="6" t="s">
        <v>166</v>
      </c>
      <c r="D8" s="101">
        <v>5280000</v>
      </c>
      <c r="E8" s="9" t="s">
        <v>125</v>
      </c>
      <c r="F8" s="10" t="s">
        <v>118</v>
      </c>
      <c r="G8" s="10" t="s">
        <v>120</v>
      </c>
      <c r="H8" s="10" t="s">
        <v>116</v>
      </c>
      <c r="I8" s="10" t="s">
        <v>266</v>
      </c>
      <c r="J8" s="10"/>
      <c r="K8" s="42"/>
      <c r="L8" s="42"/>
    </row>
    <row r="9" spans="1:13" s="127" customFormat="1" ht="24" customHeight="1" x14ac:dyDescent="0.25">
      <c r="A9" s="86" t="s">
        <v>185</v>
      </c>
      <c r="B9" s="6" t="s">
        <v>142</v>
      </c>
      <c r="C9" s="6" t="s">
        <v>168</v>
      </c>
      <c r="D9" s="101">
        <v>4999920</v>
      </c>
      <c r="E9" s="9" t="s">
        <v>126</v>
      </c>
      <c r="F9" s="10" t="s">
        <v>118</v>
      </c>
      <c r="G9" s="10" t="s">
        <v>120</v>
      </c>
      <c r="H9" s="10" t="s">
        <v>121</v>
      </c>
      <c r="I9" s="10" t="s">
        <v>266</v>
      </c>
      <c r="J9" s="89"/>
      <c r="K9" s="42"/>
      <c r="L9" s="42"/>
    </row>
    <row r="10" spans="1:13" s="127" customFormat="1" ht="24" customHeight="1" x14ac:dyDescent="0.25">
      <c r="A10" s="86" t="s">
        <v>185</v>
      </c>
      <c r="B10" s="6" t="s">
        <v>144</v>
      </c>
      <c r="C10" s="6" t="s">
        <v>170</v>
      </c>
      <c r="D10" s="103">
        <v>6895680</v>
      </c>
      <c r="E10" s="14" t="s">
        <v>126</v>
      </c>
      <c r="F10" s="10" t="s">
        <v>118</v>
      </c>
      <c r="G10" s="10" t="s">
        <v>120</v>
      </c>
      <c r="H10" s="10" t="s">
        <v>116</v>
      </c>
      <c r="I10" s="10" t="s">
        <v>266</v>
      </c>
      <c r="J10" s="89"/>
      <c r="K10" s="42"/>
      <c r="L10" s="42"/>
    </row>
    <row r="11" spans="1:13" s="127" customFormat="1" ht="24" customHeight="1" x14ac:dyDescent="0.25">
      <c r="A11" s="86" t="s">
        <v>185</v>
      </c>
      <c r="B11" s="6" t="s">
        <v>146</v>
      </c>
      <c r="C11" s="6" t="s">
        <v>171</v>
      </c>
      <c r="D11" s="103">
        <v>6953880</v>
      </c>
      <c r="E11" s="14" t="s">
        <v>127</v>
      </c>
      <c r="F11" s="10" t="s">
        <v>118</v>
      </c>
      <c r="G11" s="10" t="s">
        <v>120</v>
      </c>
      <c r="H11" s="10" t="s">
        <v>116</v>
      </c>
      <c r="I11" s="10" t="s">
        <v>266</v>
      </c>
      <c r="J11" s="89"/>
      <c r="K11" s="42"/>
      <c r="L11" s="42"/>
    </row>
    <row r="12" spans="1:13" s="127" customFormat="1" ht="24" customHeight="1" x14ac:dyDescent="0.25">
      <c r="A12" s="86" t="s">
        <v>185</v>
      </c>
      <c r="B12" s="6" t="s">
        <v>148</v>
      </c>
      <c r="C12" s="6" t="s">
        <v>172</v>
      </c>
      <c r="D12" s="103">
        <v>3000000</v>
      </c>
      <c r="E12" s="14" t="s">
        <v>127</v>
      </c>
      <c r="F12" s="10" t="s">
        <v>118</v>
      </c>
      <c r="G12" s="10" t="s">
        <v>120</v>
      </c>
      <c r="H12" s="10" t="s">
        <v>116</v>
      </c>
      <c r="I12" s="10" t="s">
        <v>266</v>
      </c>
      <c r="J12" s="89"/>
      <c r="K12" s="42"/>
      <c r="L12" s="42"/>
    </row>
    <row r="13" spans="1:13" s="127" customFormat="1" ht="24" customHeight="1" x14ac:dyDescent="0.25">
      <c r="A13" s="86" t="s">
        <v>185</v>
      </c>
      <c r="B13" s="6" t="s">
        <v>150</v>
      </c>
      <c r="C13" s="6" t="s">
        <v>174</v>
      </c>
      <c r="D13" s="103">
        <v>3600000</v>
      </c>
      <c r="E13" s="14" t="s">
        <v>126</v>
      </c>
      <c r="F13" s="10" t="s">
        <v>118</v>
      </c>
      <c r="G13" s="10" t="s">
        <v>120</v>
      </c>
      <c r="H13" s="10" t="s">
        <v>116</v>
      </c>
      <c r="I13" s="10" t="s">
        <v>266</v>
      </c>
      <c r="J13" s="89"/>
      <c r="K13" s="42"/>
      <c r="L13" s="42"/>
    </row>
    <row r="14" spans="1:13" s="127" customFormat="1" ht="24" customHeight="1" x14ac:dyDescent="0.25">
      <c r="A14" s="86" t="s">
        <v>185</v>
      </c>
      <c r="B14" s="6" t="s">
        <v>152</v>
      </c>
      <c r="C14" s="6" t="s">
        <v>176</v>
      </c>
      <c r="D14" s="103">
        <v>3540480</v>
      </c>
      <c r="E14" s="14" t="s">
        <v>126</v>
      </c>
      <c r="F14" s="10" t="s">
        <v>118</v>
      </c>
      <c r="G14" s="10" t="s">
        <v>120</v>
      </c>
      <c r="H14" s="10" t="s">
        <v>116</v>
      </c>
      <c r="I14" s="10" t="s">
        <v>266</v>
      </c>
      <c r="J14" s="89"/>
      <c r="K14" s="42"/>
      <c r="L14" s="42"/>
    </row>
    <row r="15" spans="1:13" s="127" customFormat="1" ht="24" customHeight="1" x14ac:dyDescent="0.25">
      <c r="A15" s="86" t="s">
        <v>185</v>
      </c>
      <c r="B15" s="6" t="s">
        <v>154</v>
      </c>
      <c r="C15" s="6" t="s">
        <v>178</v>
      </c>
      <c r="D15" s="103">
        <v>3600000</v>
      </c>
      <c r="E15" s="14" t="s">
        <v>128</v>
      </c>
      <c r="F15" s="10" t="s">
        <v>118</v>
      </c>
      <c r="G15" s="10" t="s">
        <v>98</v>
      </c>
      <c r="H15" s="10" t="s">
        <v>116</v>
      </c>
      <c r="I15" s="10" t="s">
        <v>266</v>
      </c>
      <c r="J15" s="89"/>
      <c r="K15" s="42"/>
      <c r="L15" s="42"/>
    </row>
    <row r="16" spans="1:13" s="127" customFormat="1" ht="24" customHeight="1" x14ac:dyDescent="0.25">
      <c r="A16" s="86" t="s">
        <v>185</v>
      </c>
      <c r="B16" s="6" t="s">
        <v>156</v>
      </c>
      <c r="C16" s="6" t="s">
        <v>180</v>
      </c>
      <c r="D16" s="103">
        <v>97000000</v>
      </c>
      <c r="E16" s="14" t="s">
        <v>99</v>
      </c>
      <c r="F16" s="10" t="s">
        <v>118</v>
      </c>
      <c r="G16" s="10" t="s">
        <v>120</v>
      </c>
      <c r="H16" s="10" t="s">
        <v>116</v>
      </c>
      <c r="I16" s="10" t="s">
        <v>266</v>
      </c>
      <c r="J16" s="89"/>
      <c r="K16" s="42"/>
      <c r="L16" s="42"/>
    </row>
    <row r="17" spans="1:12" s="127" customFormat="1" ht="24" customHeight="1" x14ac:dyDescent="0.25">
      <c r="A17" s="86" t="s">
        <v>185</v>
      </c>
      <c r="B17" s="6" t="s">
        <v>158</v>
      </c>
      <c r="C17" s="6" t="s">
        <v>182</v>
      </c>
      <c r="D17" s="103">
        <v>3960000</v>
      </c>
      <c r="E17" s="14" t="s">
        <v>129</v>
      </c>
      <c r="F17" s="10" t="s">
        <v>118</v>
      </c>
      <c r="G17" s="10" t="s">
        <v>98</v>
      </c>
      <c r="H17" s="10" t="s">
        <v>116</v>
      </c>
      <c r="I17" s="10" t="s">
        <v>266</v>
      </c>
      <c r="J17" s="89"/>
      <c r="K17" s="42"/>
      <c r="L17" s="42"/>
    </row>
    <row r="18" spans="1:12" ht="24" customHeight="1" x14ac:dyDescent="0.25">
      <c r="A18" s="86"/>
      <c r="B18" s="129" t="s">
        <v>130</v>
      </c>
      <c r="C18" s="6"/>
      <c r="D18" s="103"/>
      <c r="E18" s="14"/>
      <c r="F18" s="15"/>
      <c r="G18" s="10"/>
      <c r="H18" s="10"/>
      <c r="I18" s="10"/>
      <c r="J18" s="89"/>
    </row>
    <row r="19" spans="1:12" ht="24" customHeight="1" x14ac:dyDescent="0.25">
      <c r="A19" s="86"/>
      <c r="B19" s="6"/>
      <c r="C19" s="6"/>
      <c r="D19" s="103"/>
      <c r="E19" s="14"/>
      <c r="F19" s="15"/>
      <c r="G19" s="10"/>
      <c r="H19" s="10"/>
      <c r="I19" s="10"/>
      <c r="J19" s="89"/>
    </row>
    <row r="20" spans="1:12" ht="24" customHeight="1" x14ac:dyDescent="0.25">
      <c r="A20" s="86"/>
      <c r="B20" s="6"/>
      <c r="C20" s="6"/>
      <c r="D20" s="103"/>
      <c r="E20" s="14"/>
      <c r="F20" s="15"/>
      <c r="G20" s="10"/>
      <c r="H20" s="10"/>
      <c r="I20" s="10"/>
      <c r="J20" s="89"/>
    </row>
    <row r="21" spans="1:12" ht="24" customHeight="1" x14ac:dyDescent="0.25">
      <c r="A21" s="86"/>
      <c r="B21" s="6"/>
      <c r="C21" s="6"/>
      <c r="D21" s="103"/>
      <c r="E21" s="14"/>
      <c r="F21" s="15"/>
      <c r="G21" s="10"/>
      <c r="H21" s="10"/>
      <c r="I21" s="10"/>
      <c r="J21" s="89"/>
    </row>
    <row r="22" spans="1:12" ht="24" customHeight="1" x14ac:dyDescent="0.25">
      <c r="A22" s="86"/>
      <c r="B22" s="6"/>
      <c r="C22" s="6"/>
      <c r="D22" s="103"/>
      <c r="E22" s="14"/>
      <c r="F22" s="15"/>
      <c r="G22" s="10"/>
      <c r="H22" s="10"/>
      <c r="I22" s="10"/>
      <c r="J22" s="89"/>
    </row>
    <row r="23" spans="1:12" ht="24" customHeight="1" x14ac:dyDescent="0.25">
      <c r="A23" s="86"/>
      <c r="B23" s="6"/>
      <c r="C23" s="6"/>
      <c r="D23" s="103"/>
      <c r="E23" s="14"/>
      <c r="F23" s="15"/>
      <c r="G23" s="10"/>
      <c r="H23" s="10"/>
      <c r="I23" s="10"/>
      <c r="J23" s="89"/>
    </row>
    <row r="24" spans="1:12" ht="24" customHeight="1" x14ac:dyDescent="0.25">
      <c r="A24" s="86"/>
      <c r="B24" s="6"/>
      <c r="C24" s="6"/>
      <c r="D24" s="103"/>
      <c r="E24" s="14"/>
      <c r="F24" s="15"/>
      <c r="G24" s="10"/>
      <c r="H24" s="10"/>
      <c r="I24" s="10"/>
      <c r="J24" s="89"/>
    </row>
    <row r="25" spans="1:12" ht="24" customHeight="1" x14ac:dyDescent="0.25">
      <c r="A25" s="86"/>
      <c r="B25" s="6"/>
      <c r="C25" s="6"/>
      <c r="D25" s="103"/>
      <c r="E25" s="14"/>
      <c r="F25" s="15"/>
      <c r="G25" s="10"/>
      <c r="H25" s="10"/>
      <c r="I25" s="10"/>
      <c r="J25" s="89"/>
    </row>
    <row r="26" spans="1:12" ht="24" customHeight="1" x14ac:dyDescent="0.25">
      <c r="A26" s="86"/>
      <c r="B26" s="6"/>
      <c r="C26" s="6"/>
      <c r="D26" s="103"/>
      <c r="E26" s="14"/>
      <c r="F26" s="15"/>
      <c r="G26" s="10"/>
      <c r="H26" s="10"/>
      <c r="I26" s="10"/>
      <c r="J26" s="89"/>
    </row>
    <row r="27" spans="1:12" ht="24" customHeight="1" x14ac:dyDescent="0.25">
      <c r="A27" s="86"/>
      <c r="B27" s="6"/>
      <c r="C27" s="6"/>
      <c r="D27" s="103"/>
      <c r="E27" s="14"/>
      <c r="F27" s="15"/>
      <c r="G27" s="10"/>
      <c r="H27" s="10"/>
      <c r="I27" s="10"/>
      <c r="J27" s="89"/>
    </row>
    <row r="28" spans="1:12" ht="24" customHeight="1" x14ac:dyDescent="0.25">
      <c r="A28" s="86"/>
      <c r="B28" s="6"/>
      <c r="C28" s="6"/>
      <c r="D28" s="103"/>
      <c r="E28" s="14"/>
      <c r="F28" s="15"/>
      <c r="G28" s="10"/>
      <c r="H28" s="10"/>
      <c r="I28" s="10"/>
      <c r="J28" s="8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zoomScaleNormal="100" workbookViewId="0">
      <selection activeCell="C10" sqref="C10"/>
    </sheetView>
  </sheetViews>
  <sheetFormatPr defaultRowHeight="24" customHeight="1" x14ac:dyDescent="0.15"/>
  <cols>
    <col min="1" max="1" width="11.109375" style="70" customWidth="1"/>
    <col min="2" max="2" width="37.109375" style="123" customWidth="1"/>
    <col min="3" max="3" width="31.77734375" style="77" customWidth="1"/>
    <col min="4" max="4" width="9.33203125" style="62" customWidth="1"/>
    <col min="5" max="8" width="9.33203125" style="68" customWidth="1"/>
    <col min="9" max="9" width="9.33203125" style="70" customWidth="1"/>
    <col min="10" max="16384" width="8.88671875" style="34"/>
  </cols>
  <sheetData>
    <row r="1" spans="1:13" ht="36" customHeight="1" x14ac:dyDescent="0.1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82"/>
      <c r="K1" s="82"/>
      <c r="L1" s="82"/>
    </row>
    <row r="2" spans="1:13" ht="24" customHeight="1" x14ac:dyDescent="0.15">
      <c r="A2" s="111" t="s">
        <v>189</v>
      </c>
      <c r="B2" s="96"/>
      <c r="C2" s="96"/>
      <c r="D2" s="59"/>
      <c r="E2" s="59"/>
      <c r="F2" s="59"/>
      <c r="G2" s="59"/>
      <c r="H2" s="59"/>
      <c r="I2" s="65" t="s">
        <v>268</v>
      </c>
    </row>
    <row r="3" spans="1:13" ht="34.5" customHeight="1" x14ac:dyDescent="0.15">
      <c r="A3" s="1" t="s">
        <v>3</v>
      </c>
      <c r="B3" s="2" t="s">
        <v>4</v>
      </c>
      <c r="C3" s="1" t="s">
        <v>68</v>
      </c>
      <c r="D3" s="3" t="s">
        <v>69</v>
      </c>
      <c r="E3" s="3" t="s">
        <v>73</v>
      </c>
      <c r="F3" s="3" t="s">
        <v>70</v>
      </c>
      <c r="G3" s="3" t="s">
        <v>71</v>
      </c>
      <c r="H3" s="3" t="s">
        <v>72</v>
      </c>
      <c r="I3" s="2" t="s">
        <v>78</v>
      </c>
    </row>
    <row r="4" spans="1:13" s="130" customFormat="1" ht="24" customHeight="1" x14ac:dyDescent="0.15">
      <c r="A4" s="89" t="s">
        <v>184</v>
      </c>
      <c r="B4" s="6" t="s">
        <v>131</v>
      </c>
      <c r="C4" s="97" t="s">
        <v>113</v>
      </c>
      <c r="D4" s="104">
        <v>15600000</v>
      </c>
      <c r="E4" s="90"/>
      <c r="F4" s="88">
        <f>1300000+1300000+1300000+1300000+1300000+1300000+1300000</f>
        <v>9100000</v>
      </c>
      <c r="G4" s="90"/>
      <c r="H4" s="90">
        <f t="shared" ref="H4:H17" si="0">F4</f>
        <v>9100000</v>
      </c>
      <c r="I4" s="89"/>
    </row>
    <row r="5" spans="1:13" s="130" customFormat="1" ht="24" customHeight="1" x14ac:dyDescent="0.15">
      <c r="A5" s="89" t="s">
        <v>186</v>
      </c>
      <c r="B5" s="6" t="s">
        <v>133</v>
      </c>
      <c r="C5" s="97" t="s">
        <v>159</v>
      </c>
      <c r="D5" s="104">
        <v>13920000</v>
      </c>
      <c r="E5" s="90"/>
      <c r="F5" s="90">
        <f>1160000+1160000+1160000+1160000+1160000+1160000+1160000</f>
        <v>8120000</v>
      </c>
      <c r="G5" s="90"/>
      <c r="H5" s="90">
        <f t="shared" si="0"/>
        <v>8120000</v>
      </c>
      <c r="I5" s="89"/>
    </row>
    <row r="6" spans="1:13" s="130" customFormat="1" ht="24" customHeight="1" x14ac:dyDescent="0.15">
      <c r="A6" s="89" t="s">
        <v>186</v>
      </c>
      <c r="B6" s="6" t="s">
        <v>135</v>
      </c>
      <c r="C6" s="97" t="s">
        <v>161</v>
      </c>
      <c r="D6" s="104">
        <v>14964000</v>
      </c>
      <c r="E6" s="90"/>
      <c r="F6" s="88">
        <f>1247000+1247000+1247000+1247000+1247000+1247000+1247000</f>
        <v>8729000</v>
      </c>
      <c r="G6" s="90"/>
      <c r="H6" s="90">
        <f t="shared" si="0"/>
        <v>8729000</v>
      </c>
      <c r="I6" s="89"/>
    </row>
    <row r="7" spans="1:13" s="130" customFormat="1" ht="24" customHeight="1" x14ac:dyDescent="0.15">
      <c r="A7" s="89" t="s">
        <v>184</v>
      </c>
      <c r="B7" s="6" t="s">
        <v>137</v>
      </c>
      <c r="C7" s="97" t="s">
        <v>163</v>
      </c>
      <c r="D7" s="104">
        <v>4860000</v>
      </c>
      <c r="E7" s="90"/>
      <c r="F7" s="90">
        <f>405000+405000+405000+405000+405000+405000+405000</f>
        <v>2835000</v>
      </c>
      <c r="G7" s="90"/>
      <c r="H7" s="90">
        <f t="shared" si="0"/>
        <v>2835000</v>
      </c>
      <c r="I7" s="89"/>
    </row>
    <row r="8" spans="1:13" s="130" customFormat="1" ht="24" customHeight="1" x14ac:dyDescent="0.15">
      <c r="A8" s="89" t="s">
        <v>184</v>
      </c>
      <c r="B8" s="6" t="s">
        <v>139</v>
      </c>
      <c r="C8" s="97" t="s">
        <v>165</v>
      </c>
      <c r="D8" s="104">
        <v>5280000</v>
      </c>
      <c r="E8" s="90"/>
      <c r="F8" s="88">
        <f>440000+440000+440000+440000+440000+440000+440000</f>
        <v>3080000</v>
      </c>
      <c r="G8" s="90"/>
      <c r="H8" s="90">
        <f t="shared" si="0"/>
        <v>3080000</v>
      </c>
      <c r="I8" s="89"/>
    </row>
    <row r="9" spans="1:13" s="130" customFormat="1" ht="24" customHeight="1" x14ac:dyDescent="0.15">
      <c r="A9" s="89" t="s">
        <v>184</v>
      </c>
      <c r="B9" s="6" t="s">
        <v>141</v>
      </c>
      <c r="C9" s="97" t="s">
        <v>167</v>
      </c>
      <c r="D9" s="104">
        <v>4999920</v>
      </c>
      <c r="E9" s="90"/>
      <c r="F9" s="90">
        <f>416660+416660+416660+416660+416660+416660+416660</f>
        <v>2916620</v>
      </c>
      <c r="G9" s="90"/>
      <c r="H9" s="90">
        <f t="shared" si="0"/>
        <v>2916620</v>
      </c>
      <c r="I9" s="89"/>
    </row>
    <row r="10" spans="1:13" s="130" customFormat="1" ht="24" customHeight="1" x14ac:dyDescent="0.15">
      <c r="A10" s="89" t="s">
        <v>184</v>
      </c>
      <c r="B10" s="6" t="s">
        <v>143</v>
      </c>
      <c r="C10" s="97" t="s">
        <v>169</v>
      </c>
      <c r="D10" s="104">
        <v>6895680</v>
      </c>
      <c r="E10" s="90"/>
      <c r="F10" s="88">
        <f>261140+261140+261140+261140+261140+261140+261140</f>
        <v>1827980</v>
      </c>
      <c r="G10" s="90"/>
      <c r="H10" s="90">
        <f t="shared" si="0"/>
        <v>1827980</v>
      </c>
      <c r="I10" s="89"/>
      <c r="J10" s="150"/>
      <c r="K10" s="150"/>
      <c r="L10" s="150"/>
      <c r="M10" s="150"/>
    </row>
    <row r="11" spans="1:13" s="130" customFormat="1" ht="24" customHeight="1" x14ac:dyDescent="0.15">
      <c r="A11" s="89" t="s">
        <v>184</v>
      </c>
      <c r="B11" s="6" t="s">
        <v>145</v>
      </c>
      <c r="C11" s="97" t="s">
        <v>169</v>
      </c>
      <c r="D11" s="104">
        <v>6953880</v>
      </c>
      <c r="E11" s="90"/>
      <c r="F11" s="90">
        <f>579490+579490+579490+579490+579490+579490+579490</f>
        <v>4056430</v>
      </c>
      <c r="G11" s="90"/>
      <c r="H11" s="90">
        <f t="shared" si="0"/>
        <v>4056430</v>
      </c>
      <c r="I11" s="89"/>
      <c r="J11" s="150"/>
      <c r="K11" s="150"/>
      <c r="L11" s="150"/>
      <c r="M11" s="150"/>
    </row>
    <row r="12" spans="1:13" s="130" customFormat="1" ht="24" customHeight="1" x14ac:dyDescent="0.15">
      <c r="A12" s="89" t="s">
        <v>184</v>
      </c>
      <c r="B12" s="6" t="s">
        <v>147</v>
      </c>
      <c r="C12" s="97" t="s">
        <v>169</v>
      </c>
      <c r="D12" s="104">
        <v>3000000</v>
      </c>
      <c r="E12" s="90"/>
      <c r="F12" s="88">
        <f>138560+119230+114410+112200+118220+127420+141040</f>
        <v>871080</v>
      </c>
      <c r="G12" s="90"/>
      <c r="H12" s="90">
        <f t="shared" si="0"/>
        <v>871080</v>
      </c>
      <c r="I12" s="89"/>
      <c r="J12" s="150"/>
      <c r="K12" s="150"/>
      <c r="L12" s="150"/>
      <c r="M12" s="150"/>
    </row>
    <row r="13" spans="1:13" s="130" customFormat="1" ht="24" customHeight="1" x14ac:dyDescent="0.15">
      <c r="A13" s="89" t="s">
        <v>184</v>
      </c>
      <c r="B13" s="6" t="s">
        <v>149</v>
      </c>
      <c r="C13" s="97" t="s">
        <v>173</v>
      </c>
      <c r="D13" s="104">
        <v>3600000</v>
      </c>
      <c r="E13" s="90"/>
      <c r="F13" s="90">
        <f>300000+300000+300000+300000+300000+300000+300000</f>
        <v>2100000</v>
      </c>
      <c r="G13" s="90"/>
      <c r="H13" s="90">
        <f t="shared" si="0"/>
        <v>2100000</v>
      </c>
      <c r="I13" s="89"/>
    </row>
    <row r="14" spans="1:13" s="130" customFormat="1" ht="24" customHeight="1" x14ac:dyDescent="0.15">
      <c r="A14" s="89" t="s">
        <v>184</v>
      </c>
      <c r="B14" s="6" t="s">
        <v>151</v>
      </c>
      <c r="C14" s="97" t="s">
        <v>175</v>
      </c>
      <c r="D14" s="104">
        <v>3540480</v>
      </c>
      <c r="E14" s="90"/>
      <c r="F14" s="88">
        <f>295040+295040+295040+295040+295040+295040+295040</f>
        <v>2065280</v>
      </c>
      <c r="G14" s="90"/>
      <c r="H14" s="90">
        <f t="shared" si="0"/>
        <v>2065280</v>
      </c>
      <c r="I14" s="89"/>
    </row>
    <row r="15" spans="1:13" s="130" customFormat="1" ht="24" customHeight="1" x14ac:dyDescent="0.15">
      <c r="A15" s="89" t="s">
        <v>184</v>
      </c>
      <c r="B15" s="6" t="s">
        <v>153</v>
      </c>
      <c r="C15" s="97" t="s">
        <v>177</v>
      </c>
      <c r="D15" s="104">
        <v>3600000</v>
      </c>
      <c r="E15" s="90"/>
      <c r="F15" s="90">
        <f>300000+300000+300000+300000+300000+300000+300000</f>
        <v>2100000</v>
      </c>
      <c r="G15" s="90"/>
      <c r="H15" s="90">
        <f t="shared" si="0"/>
        <v>2100000</v>
      </c>
      <c r="I15" s="89"/>
    </row>
    <row r="16" spans="1:13" s="130" customFormat="1" ht="24" customHeight="1" x14ac:dyDescent="0.15">
      <c r="A16" s="89" t="s">
        <v>184</v>
      </c>
      <c r="B16" s="6" t="s">
        <v>155</v>
      </c>
      <c r="C16" s="97" t="s">
        <v>179</v>
      </c>
      <c r="D16" s="104">
        <v>97000000</v>
      </c>
      <c r="E16" s="90"/>
      <c r="F16" s="90">
        <f>8083330+8083330+8083330+8083330+8083330+8083330+8083330</f>
        <v>56583310</v>
      </c>
      <c r="G16" s="90"/>
      <c r="H16" s="90">
        <f t="shared" si="0"/>
        <v>56583310</v>
      </c>
      <c r="I16" s="89"/>
      <c r="J16" s="150"/>
    </row>
    <row r="17" spans="1:9" s="130" customFormat="1" ht="24" customHeight="1" x14ac:dyDescent="0.15">
      <c r="A17" s="89" t="s">
        <v>184</v>
      </c>
      <c r="B17" s="6" t="s">
        <v>157</v>
      </c>
      <c r="C17" s="97" t="s">
        <v>181</v>
      </c>
      <c r="D17" s="104">
        <v>3960000</v>
      </c>
      <c r="E17" s="90"/>
      <c r="F17" s="88">
        <f>330000+330000+330000+330000+330000+330000+330000</f>
        <v>2310000</v>
      </c>
      <c r="G17" s="90"/>
      <c r="H17" s="90">
        <f t="shared" si="0"/>
        <v>2310000</v>
      </c>
      <c r="I17" s="89"/>
    </row>
    <row r="18" spans="1:9" s="122" customFormat="1" ht="24" customHeight="1" x14ac:dyDescent="0.15">
      <c r="A18" s="86"/>
      <c r="B18" s="129" t="s">
        <v>130</v>
      </c>
      <c r="C18" s="93"/>
      <c r="D18" s="106"/>
      <c r="E18" s="90"/>
      <c r="F18" s="142"/>
      <c r="G18" s="105"/>
      <c r="H18" s="105"/>
      <c r="I18" s="89"/>
    </row>
    <row r="19" spans="1:9" s="122" customFormat="1" ht="24" customHeight="1" x14ac:dyDescent="0.15">
      <c r="A19" s="86"/>
      <c r="B19" s="6"/>
      <c r="C19" s="97"/>
      <c r="D19" s="104"/>
      <c r="E19" s="87"/>
      <c r="F19" s="88"/>
      <c r="G19" s="90"/>
      <c r="H19" s="90"/>
      <c r="I19" s="89"/>
    </row>
    <row r="20" spans="1:9" s="122" customFormat="1" ht="24" customHeight="1" x14ac:dyDescent="0.15">
      <c r="A20" s="86"/>
      <c r="B20" s="11"/>
      <c r="C20" s="93"/>
      <c r="D20" s="106"/>
      <c r="E20" s="90"/>
      <c r="F20" s="90"/>
      <c r="G20" s="105"/>
      <c r="H20" s="105"/>
      <c r="I20" s="89"/>
    </row>
    <row r="25" spans="1:9" ht="24" customHeight="1" x14ac:dyDescent="0.15">
      <c r="A25" s="70">
        <v>2020</v>
      </c>
      <c r="B25" s="123" t="s">
        <v>104</v>
      </c>
      <c r="C25" s="77" t="s">
        <v>102</v>
      </c>
      <c r="D25" s="62">
        <v>3540480</v>
      </c>
      <c r="F25" s="68">
        <v>295040</v>
      </c>
      <c r="G25" s="68" t="s">
        <v>108</v>
      </c>
    </row>
    <row r="26" spans="1:9" ht="24" customHeight="1" x14ac:dyDescent="0.15">
      <c r="A26" s="70">
        <v>2020</v>
      </c>
      <c r="B26" s="123" t="s">
        <v>104</v>
      </c>
      <c r="C26" s="77" t="s">
        <v>103</v>
      </c>
      <c r="D26" s="62">
        <v>3600000</v>
      </c>
      <c r="F26" s="68">
        <v>300000</v>
      </c>
      <c r="G26" s="68" t="s">
        <v>108</v>
      </c>
    </row>
    <row r="27" spans="1:9" ht="24" customHeight="1" x14ac:dyDescent="0.15">
      <c r="A27" s="70">
        <v>2020</v>
      </c>
      <c r="B27" s="123" t="s">
        <v>104</v>
      </c>
      <c r="C27" s="77" t="s">
        <v>105</v>
      </c>
      <c r="D27" s="62">
        <v>0</v>
      </c>
      <c r="F27" s="68">
        <v>56066130</v>
      </c>
      <c r="G27" s="68" t="s">
        <v>109</v>
      </c>
    </row>
    <row r="28" spans="1:9" ht="24" customHeight="1" x14ac:dyDescent="0.15">
      <c r="A28" s="70">
        <v>2020</v>
      </c>
      <c r="B28" s="123" t="s">
        <v>107</v>
      </c>
      <c r="C28" s="77" t="s">
        <v>106</v>
      </c>
      <c r="D28" s="62">
        <v>14964000</v>
      </c>
      <c r="F28" s="68">
        <v>1247000</v>
      </c>
      <c r="G28" s="68" t="s">
        <v>110</v>
      </c>
    </row>
    <row r="29" spans="1:9" ht="24" customHeight="1" x14ac:dyDescent="0.15">
      <c r="A29" s="70">
        <v>2020</v>
      </c>
      <c r="B29" s="123" t="s">
        <v>107</v>
      </c>
      <c r="C29" s="77" t="s">
        <v>111</v>
      </c>
      <c r="D29" s="62">
        <v>13920000</v>
      </c>
      <c r="F29" s="68">
        <v>1160000</v>
      </c>
      <c r="G29" s="68" t="s">
        <v>110</v>
      </c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opLeftCell="A22" zoomScaleNormal="100" workbookViewId="0">
      <selection activeCell="E20" sqref="E20"/>
    </sheetView>
  </sheetViews>
  <sheetFormatPr defaultRowHeight="24" customHeight="1" x14ac:dyDescent="0.15"/>
  <cols>
    <col min="1" max="1" width="14.5546875" style="175" customWidth="1"/>
    <col min="2" max="2" width="17.21875" style="175" customWidth="1"/>
    <col min="3" max="3" width="19.109375" style="175" customWidth="1"/>
    <col min="4" max="4" width="18" style="175" customWidth="1"/>
    <col min="5" max="5" width="23.77734375" style="175" customWidth="1"/>
    <col min="6" max="6" width="8.88671875" style="159"/>
    <col min="7" max="7" width="9" style="159" bestFit="1" customWidth="1"/>
    <col min="8" max="8" width="12.21875" style="159" bestFit="1" customWidth="1"/>
    <col min="9" max="16384" width="8.88671875" style="159"/>
  </cols>
  <sheetData>
    <row r="1" spans="1:8" s="152" customFormat="1" ht="36" customHeight="1" x14ac:dyDescent="0.15">
      <c r="A1" s="151" t="s">
        <v>19</v>
      </c>
      <c r="B1" s="151"/>
      <c r="C1" s="151"/>
      <c r="D1" s="151"/>
      <c r="E1" s="151"/>
    </row>
    <row r="2" spans="1:8" s="157" customFormat="1" ht="24" customHeight="1" thickBot="1" x14ac:dyDescent="0.2">
      <c r="A2" s="153" t="s">
        <v>189</v>
      </c>
      <c r="B2" s="154"/>
      <c r="C2" s="155"/>
      <c r="D2" s="155"/>
      <c r="E2" s="156" t="s">
        <v>92</v>
      </c>
    </row>
    <row r="3" spans="1:8" ht="24" customHeight="1" thickTop="1" x14ac:dyDescent="0.15">
      <c r="A3" s="177" t="s">
        <v>48</v>
      </c>
      <c r="B3" s="158" t="s">
        <v>49</v>
      </c>
      <c r="C3" s="180" t="s">
        <v>214</v>
      </c>
      <c r="D3" s="181"/>
      <c r="E3" s="182"/>
    </row>
    <row r="4" spans="1:8" ht="24" customHeight="1" x14ac:dyDescent="0.15">
      <c r="A4" s="178"/>
      <c r="B4" s="160" t="s">
        <v>50</v>
      </c>
      <c r="C4" s="161">
        <v>4580500</v>
      </c>
      <c r="D4" s="162" t="s">
        <v>86</v>
      </c>
      <c r="E4" s="163" t="s">
        <v>218</v>
      </c>
    </row>
    <row r="5" spans="1:8" ht="24" customHeight="1" x14ac:dyDescent="0.15">
      <c r="A5" s="178"/>
      <c r="B5" s="160" t="s">
        <v>51</v>
      </c>
      <c r="C5" s="164">
        <v>0.93057526470909291</v>
      </c>
      <c r="D5" s="162" t="s">
        <v>30</v>
      </c>
      <c r="E5" s="163">
        <v>4262500</v>
      </c>
      <c r="G5" s="165"/>
      <c r="H5" s="166"/>
    </row>
    <row r="6" spans="1:8" ht="24" customHeight="1" x14ac:dyDescent="0.15">
      <c r="A6" s="178"/>
      <c r="B6" s="160" t="s">
        <v>29</v>
      </c>
      <c r="C6" s="167" t="s">
        <v>245</v>
      </c>
      <c r="D6" s="162" t="s">
        <v>85</v>
      </c>
      <c r="E6" s="168" t="s">
        <v>227</v>
      </c>
    </row>
    <row r="7" spans="1:8" ht="24" customHeight="1" x14ac:dyDescent="0.15">
      <c r="A7" s="178"/>
      <c r="B7" s="160" t="s">
        <v>52</v>
      </c>
      <c r="C7" s="169" t="s">
        <v>222</v>
      </c>
      <c r="D7" s="162" t="s">
        <v>53</v>
      </c>
      <c r="E7" s="170" t="s">
        <v>228</v>
      </c>
    </row>
    <row r="8" spans="1:8" ht="24" customHeight="1" x14ac:dyDescent="0.15">
      <c r="A8" s="178"/>
      <c r="B8" s="160" t="s">
        <v>54</v>
      </c>
      <c r="C8" s="169" t="s">
        <v>224</v>
      </c>
      <c r="D8" s="162" t="s">
        <v>32</v>
      </c>
      <c r="E8" s="168" t="s">
        <v>229</v>
      </c>
    </row>
    <row r="9" spans="1:8" ht="24" customHeight="1" thickBot="1" x14ac:dyDescent="0.2">
      <c r="A9" s="179"/>
      <c r="B9" s="171" t="s">
        <v>55</v>
      </c>
      <c r="C9" s="172" t="s">
        <v>183</v>
      </c>
      <c r="D9" s="173" t="s">
        <v>56</v>
      </c>
      <c r="E9" s="174" t="s">
        <v>230</v>
      </c>
    </row>
    <row r="10" spans="1:8" ht="24" customHeight="1" thickTop="1" x14ac:dyDescent="0.15">
      <c r="A10" s="177" t="s">
        <v>48</v>
      </c>
      <c r="B10" s="158" t="s">
        <v>49</v>
      </c>
      <c r="C10" s="180" t="s">
        <v>215</v>
      </c>
      <c r="D10" s="181"/>
      <c r="E10" s="182"/>
    </row>
    <row r="11" spans="1:8" ht="24" customHeight="1" x14ac:dyDescent="0.15">
      <c r="A11" s="178"/>
      <c r="B11" s="160" t="s">
        <v>50</v>
      </c>
      <c r="C11" s="161">
        <v>1386000</v>
      </c>
      <c r="D11" s="162" t="s">
        <v>86</v>
      </c>
      <c r="E11" s="163" t="s">
        <v>219</v>
      </c>
    </row>
    <row r="12" spans="1:8" ht="24" customHeight="1" x14ac:dyDescent="0.15">
      <c r="A12" s="178"/>
      <c r="B12" s="160" t="s">
        <v>51</v>
      </c>
      <c r="C12" s="164">
        <v>0.93795093795093798</v>
      </c>
      <c r="D12" s="162" t="s">
        <v>30</v>
      </c>
      <c r="E12" s="163">
        <v>1300000</v>
      </c>
      <c r="G12" s="165"/>
      <c r="H12" s="166"/>
    </row>
    <row r="13" spans="1:8" ht="24" customHeight="1" x14ac:dyDescent="0.15">
      <c r="A13" s="178"/>
      <c r="B13" s="160" t="s">
        <v>29</v>
      </c>
      <c r="C13" s="167" t="s">
        <v>246</v>
      </c>
      <c r="D13" s="162" t="s">
        <v>85</v>
      </c>
      <c r="E13" s="168" t="s">
        <v>231</v>
      </c>
    </row>
    <row r="14" spans="1:8" ht="24" customHeight="1" x14ac:dyDescent="0.15">
      <c r="A14" s="178"/>
      <c r="B14" s="160" t="s">
        <v>52</v>
      </c>
      <c r="C14" s="169" t="s">
        <v>112</v>
      </c>
      <c r="D14" s="162" t="s">
        <v>53</v>
      </c>
      <c r="E14" s="170" t="s">
        <v>232</v>
      </c>
    </row>
    <row r="15" spans="1:8" ht="24" customHeight="1" x14ac:dyDescent="0.15">
      <c r="A15" s="178"/>
      <c r="B15" s="160" t="s">
        <v>54</v>
      </c>
      <c r="C15" s="169" t="s">
        <v>223</v>
      </c>
      <c r="D15" s="162" t="s">
        <v>32</v>
      </c>
      <c r="E15" s="168" t="s">
        <v>233</v>
      </c>
    </row>
    <row r="16" spans="1:8" ht="24" customHeight="1" thickBot="1" x14ac:dyDescent="0.2">
      <c r="A16" s="179"/>
      <c r="B16" s="171" t="s">
        <v>55</v>
      </c>
      <c r="C16" s="172" t="s">
        <v>183</v>
      </c>
      <c r="D16" s="173" t="s">
        <v>56</v>
      </c>
      <c r="E16" s="174" t="s">
        <v>234</v>
      </c>
    </row>
    <row r="17" spans="1:8" ht="24" customHeight="1" thickTop="1" x14ac:dyDescent="0.15">
      <c r="A17" s="177" t="s">
        <v>48</v>
      </c>
      <c r="B17" s="158" t="s">
        <v>49</v>
      </c>
      <c r="C17" s="180" t="s">
        <v>216</v>
      </c>
      <c r="D17" s="181"/>
      <c r="E17" s="182"/>
    </row>
    <row r="18" spans="1:8" ht="24" customHeight="1" x14ac:dyDescent="0.15">
      <c r="A18" s="178"/>
      <c r="B18" s="160" t="s">
        <v>50</v>
      </c>
      <c r="C18" s="161">
        <v>36200000</v>
      </c>
      <c r="D18" s="162" t="s">
        <v>86</v>
      </c>
      <c r="E18" s="163" t="s">
        <v>220</v>
      </c>
    </row>
    <row r="19" spans="1:8" ht="24" customHeight="1" x14ac:dyDescent="0.15">
      <c r="A19" s="178"/>
      <c r="B19" s="160" t="s">
        <v>51</v>
      </c>
      <c r="C19" s="164">
        <v>0.94889502762430944</v>
      </c>
      <c r="D19" s="162" t="s">
        <v>30</v>
      </c>
      <c r="E19" s="163">
        <v>34350000</v>
      </c>
      <c r="G19" s="165"/>
      <c r="H19" s="166"/>
    </row>
    <row r="20" spans="1:8" ht="24" customHeight="1" x14ac:dyDescent="0.15">
      <c r="A20" s="178"/>
      <c r="B20" s="160" t="s">
        <v>29</v>
      </c>
      <c r="C20" s="167" t="s">
        <v>247</v>
      </c>
      <c r="D20" s="162" t="s">
        <v>85</v>
      </c>
      <c r="E20" s="168" t="s">
        <v>235</v>
      </c>
    </row>
    <row r="21" spans="1:8" ht="24" customHeight="1" x14ac:dyDescent="0.15">
      <c r="A21" s="178"/>
      <c r="B21" s="160" t="s">
        <v>52</v>
      </c>
      <c r="C21" s="169" t="s">
        <v>112</v>
      </c>
      <c r="D21" s="162" t="s">
        <v>53</v>
      </c>
      <c r="E21" s="170"/>
    </row>
    <row r="22" spans="1:8" ht="24" customHeight="1" x14ac:dyDescent="0.15">
      <c r="A22" s="178"/>
      <c r="B22" s="160" t="s">
        <v>54</v>
      </c>
      <c r="C22" s="169" t="s">
        <v>223</v>
      </c>
      <c r="D22" s="162" t="s">
        <v>32</v>
      </c>
      <c r="E22" s="168" t="s">
        <v>236</v>
      </c>
    </row>
    <row r="23" spans="1:8" ht="24" customHeight="1" thickBot="1" x14ac:dyDescent="0.2">
      <c r="A23" s="179"/>
      <c r="B23" s="171" t="s">
        <v>55</v>
      </c>
      <c r="C23" s="172" t="s">
        <v>183</v>
      </c>
      <c r="D23" s="173" t="s">
        <v>56</v>
      </c>
      <c r="E23" s="174" t="s">
        <v>237</v>
      </c>
    </row>
    <row r="24" spans="1:8" ht="24" customHeight="1" thickTop="1" x14ac:dyDescent="0.15">
      <c r="A24" s="177" t="s">
        <v>48</v>
      </c>
      <c r="B24" s="158" t="s">
        <v>49</v>
      </c>
      <c r="C24" s="180" t="s">
        <v>213</v>
      </c>
      <c r="D24" s="181"/>
      <c r="E24" s="182"/>
    </row>
    <row r="25" spans="1:8" ht="24" customHeight="1" x14ac:dyDescent="0.15">
      <c r="A25" s="178"/>
      <c r="B25" s="160" t="s">
        <v>50</v>
      </c>
      <c r="C25" s="161">
        <v>391395725</v>
      </c>
      <c r="D25" s="162" t="s">
        <v>86</v>
      </c>
      <c r="E25" s="163" t="s">
        <v>221</v>
      </c>
    </row>
    <row r="26" spans="1:8" ht="24" customHeight="1" x14ac:dyDescent="0.15">
      <c r="A26" s="178"/>
      <c r="B26" s="160" t="s">
        <v>51</v>
      </c>
      <c r="C26" s="164">
        <v>0.87513475013044661</v>
      </c>
      <c r="D26" s="162" t="s">
        <v>30</v>
      </c>
      <c r="E26" s="163">
        <v>342524000</v>
      </c>
      <c r="G26" s="165"/>
      <c r="H26" s="166"/>
    </row>
    <row r="27" spans="1:8" ht="24" customHeight="1" x14ac:dyDescent="0.15">
      <c r="A27" s="178"/>
      <c r="B27" s="160" t="s">
        <v>29</v>
      </c>
      <c r="C27" s="167" t="s">
        <v>248</v>
      </c>
      <c r="D27" s="162" t="s">
        <v>85</v>
      </c>
      <c r="E27" s="168" t="s">
        <v>238</v>
      </c>
    </row>
    <row r="28" spans="1:8" ht="24" customHeight="1" x14ac:dyDescent="0.15">
      <c r="A28" s="178"/>
      <c r="B28" s="160" t="s">
        <v>52</v>
      </c>
      <c r="C28" s="169" t="s">
        <v>225</v>
      </c>
      <c r="D28" s="162" t="s">
        <v>53</v>
      </c>
      <c r="E28" s="170"/>
    </row>
    <row r="29" spans="1:8" ht="24" customHeight="1" x14ac:dyDescent="0.15">
      <c r="A29" s="178"/>
      <c r="B29" s="160" t="s">
        <v>54</v>
      </c>
      <c r="C29" s="169" t="s">
        <v>224</v>
      </c>
      <c r="D29" s="162" t="s">
        <v>32</v>
      </c>
      <c r="E29" s="168" t="s">
        <v>239</v>
      </c>
    </row>
    <row r="30" spans="1:8" ht="24" customHeight="1" thickBot="1" x14ac:dyDescent="0.2">
      <c r="A30" s="179"/>
      <c r="B30" s="171" t="s">
        <v>55</v>
      </c>
      <c r="C30" s="172" t="s">
        <v>226</v>
      </c>
      <c r="D30" s="173" t="s">
        <v>56</v>
      </c>
      <c r="E30" s="174" t="s">
        <v>240</v>
      </c>
    </row>
    <row r="31" spans="1:8" ht="24" customHeight="1" thickTop="1" x14ac:dyDescent="0.15">
      <c r="A31" s="177" t="s">
        <v>48</v>
      </c>
      <c r="B31" s="158" t="s">
        <v>49</v>
      </c>
      <c r="C31" s="180" t="s">
        <v>217</v>
      </c>
      <c r="D31" s="181"/>
      <c r="E31" s="182"/>
    </row>
    <row r="32" spans="1:8" ht="24" customHeight="1" x14ac:dyDescent="0.15">
      <c r="A32" s="178"/>
      <c r="B32" s="160" t="s">
        <v>50</v>
      </c>
      <c r="C32" s="161">
        <v>2552000</v>
      </c>
      <c r="D32" s="162" t="s">
        <v>86</v>
      </c>
      <c r="E32" s="163" t="s">
        <v>221</v>
      </c>
    </row>
    <row r="33" spans="1:8" ht="24" customHeight="1" x14ac:dyDescent="0.15">
      <c r="A33" s="178"/>
      <c r="B33" s="160" t="s">
        <v>51</v>
      </c>
      <c r="C33" s="164">
        <v>0.90909090909090906</v>
      </c>
      <c r="D33" s="162" t="s">
        <v>30</v>
      </c>
      <c r="E33" s="163">
        <v>2320000</v>
      </c>
      <c r="G33" s="165"/>
      <c r="H33" s="166"/>
    </row>
    <row r="34" spans="1:8" ht="24" customHeight="1" x14ac:dyDescent="0.15">
      <c r="A34" s="178"/>
      <c r="B34" s="160" t="s">
        <v>29</v>
      </c>
      <c r="C34" s="167" t="s">
        <v>249</v>
      </c>
      <c r="D34" s="162" t="s">
        <v>85</v>
      </c>
      <c r="E34" s="168" t="s">
        <v>241</v>
      </c>
    </row>
    <row r="35" spans="1:8" ht="24" customHeight="1" x14ac:dyDescent="0.15">
      <c r="A35" s="178"/>
      <c r="B35" s="160" t="s">
        <v>52</v>
      </c>
      <c r="C35" s="169" t="s">
        <v>112</v>
      </c>
      <c r="D35" s="162" t="s">
        <v>53</v>
      </c>
      <c r="E35" s="170"/>
    </row>
    <row r="36" spans="1:8" ht="24" customHeight="1" x14ac:dyDescent="0.15">
      <c r="A36" s="178"/>
      <c r="B36" s="160" t="s">
        <v>54</v>
      </c>
      <c r="C36" s="169" t="s">
        <v>223</v>
      </c>
      <c r="D36" s="162" t="s">
        <v>32</v>
      </c>
      <c r="E36" s="168" t="s">
        <v>244</v>
      </c>
    </row>
    <row r="37" spans="1:8" ht="24" customHeight="1" thickBot="1" x14ac:dyDescent="0.2">
      <c r="A37" s="179"/>
      <c r="B37" s="171" t="s">
        <v>55</v>
      </c>
      <c r="C37" s="172" t="s">
        <v>183</v>
      </c>
      <c r="D37" s="173" t="s">
        <v>56</v>
      </c>
      <c r="E37" s="174" t="s">
        <v>242</v>
      </c>
    </row>
    <row r="38" spans="1:8" ht="24" customHeight="1" thickTop="1" x14ac:dyDescent="0.15"/>
  </sheetData>
  <mergeCells count="10">
    <mergeCell ref="A3:A9"/>
    <mergeCell ref="C3:E3"/>
    <mergeCell ref="A31:A37"/>
    <mergeCell ref="C31:E31"/>
    <mergeCell ref="A17:A23"/>
    <mergeCell ref="C17:E17"/>
    <mergeCell ref="A24:A30"/>
    <mergeCell ref="C24:E24"/>
    <mergeCell ref="A10:A16"/>
    <mergeCell ref="C10:E10"/>
  </mergeCells>
  <phoneticPr fontId="2" type="noConversion"/>
  <conditionalFormatting sqref="C21:C2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zoomScaleNormal="100" workbookViewId="0">
      <selection activeCell="A2" sqref="A2"/>
    </sheetView>
  </sheetViews>
  <sheetFormatPr defaultRowHeight="20.25" customHeight="1" x14ac:dyDescent="0.15"/>
  <cols>
    <col min="1" max="1" width="17.109375" style="70" customWidth="1"/>
    <col min="2" max="2" width="20.44140625" style="70" customWidth="1"/>
    <col min="3" max="3" width="18.33203125" style="70" customWidth="1"/>
    <col min="4" max="6" width="15.5546875" style="70" customWidth="1"/>
    <col min="7" max="16384" width="8.88671875" style="34"/>
  </cols>
  <sheetData>
    <row r="1" spans="1:8" s="82" customFormat="1" ht="36" customHeight="1" x14ac:dyDescent="0.15">
      <c r="A1" s="17" t="s">
        <v>20</v>
      </c>
      <c r="B1" s="17"/>
      <c r="C1" s="17"/>
      <c r="D1" s="17"/>
      <c r="E1" s="17"/>
      <c r="F1" s="17"/>
    </row>
    <row r="2" spans="1:8" ht="20.25" customHeight="1" thickBot="1" x14ac:dyDescent="0.2">
      <c r="A2" s="111" t="s">
        <v>189</v>
      </c>
      <c r="B2" s="74"/>
      <c r="C2" s="64"/>
      <c r="D2" s="64"/>
      <c r="E2" s="64"/>
      <c r="F2" s="65" t="s">
        <v>92</v>
      </c>
    </row>
    <row r="3" spans="1:8" ht="20.25" customHeight="1" thickTop="1" x14ac:dyDescent="0.15">
      <c r="A3" s="113" t="s">
        <v>28</v>
      </c>
      <c r="B3" s="195" t="s">
        <v>214</v>
      </c>
      <c r="C3" s="195"/>
      <c r="D3" s="195"/>
      <c r="E3" s="195"/>
      <c r="F3" s="196"/>
    </row>
    <row r="4" spans="1:8" ht="20.25" customHeight="1" x14ac:dyDescent="0.15">
      <c r="A4" s="197" t="s">
        <v>36</v>
      </c>
      <c r="B4" s="187" t="s">
        <v>29</v>
      </c>
      <c r="C4" s="200" t="s">
        <v>79</v>
      </c>
      <c r="D4" s="138" t="s">
        <v>37</v>
      </c>
      <c r="E4" s="138" t="s">
        <v>30</v>
      </c>
      <c r="F4" s="139" t="s">
        <v>100</v>
      </c>
    </row>
    <row r="5" spans="1:8" ht="20.25" customHeight="1" x14ac:dyDescent="0.15">
      <c r="A5" s="198"/>
      <c r="B5" s="187"/>
      <c r="C5" s="201"/>
      <c r="D5" s="138" t="s">
        <v>38</v>
      </c>
      <c r="E5" s="138" t="s">
        <v>31</v>
      </c>
      <c r="F5" s="139" t="s">
        <v>39</v>
      </c>
    </row>
    <row r="6" spans="1:8" ht="20.25" customHeight="1" x14ac:dyDescent="0.15">
      <c r="A6" s="198"/>
      <c r="B6" s="202" t="s">
        <v>262</v>
      </c>
      <c r="C6" s="208" t="s">
        <v>250</v>
      </c>
      <c r="D6" s="205">
        <v>4580500</v>
      </c>
      <c r="E6" s="205">
        <v>4262500</v>
      </c>
      <c r="F6" s="207">
        <v>0.93057526470909291</v>
      </c>
      <c r="G6" s="75"/>
      <c r="H6" s="149"/>
    </row>
    <row r="7" spans="1:8" ht="20.25" customHeight="1" x14ac:dyDescent="0.15">
      <c r="A7" s="199"/>
      <c r="B7" s="202"/>
      <c r="C7" s="209"/>
      <c r="D7" s="206"/>
      <c r="E7" s="206"/>
      <c r="F7" s="207"/>
    </row>
    <row r="8" spans="1:8" ht="20.25" customHeight="1" x14ac:dyDescent="0.15">
      <c r="A8" s="185" t="s">
        <v>32</v>
      </c>
      <c r="B8" s="140" t="s">
        <v>33</v>
      </c>
      <c r="C8" s="140" t="s">
        <v>42</v>
      </c>
      <c r="D8" s="187" t="s">
        <v>34</v>
      </c>
      <c r="E8" s="187"/>
      <c r="F8" s="188"/>
    </row>
    <row r="9" spans="1:8" ht="20.25" customHeight="1" x14ac:dyDescent="0.15">
      <c r="A9" s="186"/>
      <c r="B9" s="10" t="s">
        <v>229</v>
      </c>
      <c r="C9" s="10" t="s">
        <v>258</v>
      </c>
      <c r="D9" s="189" t="s">
        <v>230</v>
      </c>
      <c r="E9" s="190"/>
      <c r="F9" s="191"/>
    </row>
    <row r="10" spans="1:8" ht="20.25" customHeight="1" x14ac:dyDescent="0.15">
      <c r="A10" s="136" t="s">
        <v>41</v>
      </c>
      <c r="B10" s="192" t="s">
        <v>183</v>
      </c>
      <c r="C10" s="192"/>
      <c r="D10" s="193"/>
      <c r="E10" s="193"/>
      <c r="F10" s="194"/>
    </row>
    <row r="11" spans="1:8" ht="20.25" customHeight="1" x14ac:dyDescent="0.15">
      <c r="A11" s="136" t="s">
        <v>40</v>
      </c>
      <c r="B11" s="193" t="s">
        <v>255</v>
      </c>
      <c r="C11" s="193"/>
      <c r="D11" s="193"/>
      <c r="E11" s="193"/>
      <c r="F11" s="194"/>
    </row>
    <row r="12" spans="1:8" ht="20.25" customHeight="1" thickBot="1" x14ac:dyDescent="0.2">
      <c r="A12" s="114" t="s">
        <v>35</v>
      </c>
      <c r="B12" s="183"/>
      <c r="C12" s="183"/>
      <c r="D12" s="183"/>
      <c r="E12" s="183"/>
      <c r="F12" s="184"/>
    </row>
    <row r="13" spans="1:8" ht="20.25" customHeight="1" thickTop="1" x14ac:dyDescent="0.15">
      <c r="A13" s="113" t="s">
        <v>28</v>
      </c>
      <c r="B13" s="195" t="s">
        <v>215</v>
      </c>
      <c r="C13" s="195"/>
      <c r="D13" s="195"/>
      <c r="E13" s="195"/>
      <c r="F13" s="196"/>
    </row>
    <row r="14" spans="1:8" ht="20.25" customHeight="1" x14ac:dyDescent="0.15">
      <c r="A14" s="197" t="s">
        <v>36</v>
      </c>
      <c r="B14" s="187" t="s">
        <v>29</v>
      </c>
      <c r="C14" s="200" t="s">
        <v>79</v>
      </c>
      <c r="D14" s="143" t="s">
        <v>37</v>
      </c>
      <c r="E14" s="143" t="s">
        <v>30</v>
      </c>
      <c r="F14" s="144" t="s">
        <v>100</v>
      </c>
    </row>
    <row r="15" spans="1:8" ht="20.25" customHeight="1" x14ac:dyDescent="0.15">
      <c r="A15" s="198"/>
      <c r="B15" s="187"/>
      <c r="C15" s="201"/>
      <c r="D15" s="143" t="s">
        <v>38</v>
      </c>
      <c r="E15" s="143" t="s">
        <v>31</v>
      </c>
      <c r="F15" s="144" t="s">
        <v>39</v>
      </c>
    </row>
    <row r="16" spans="1:8" ht="20.25" customHeight="1" x14ac:dyDescent="0.15">
      <c r="A16" s="198"/>
      <c r="B16" s="202" t="s">
        <v>263</v>
      </c>
      <c r="C16" s="203" t="s">
        <v>251</v>
      </c>
      <c r="D16" s="205">
        <v>1386000</v>
      </c>
      <c r="E16" s="205">
        <v>1300000</v>
      </c>
      <c r="F16" s="207">
        <v>0.93795093795093798</v>
      </c>
      <c r="G16" s="75"/>
      <c r="H16" s="149"/>
    </row>
    <row r="17" spans="1:8" ht="20.25" customHeight="1" x14ac:dyDescent="0.15">
      <c r="A17" s="199"/>
      <c r="B17" s="202"/>
      <c r="C17" s="204"/>
      <c r="D17" s="206"/>
      <c r="E17" s="206"/>
      <c r="F17" s="207"/>
    </row>
    <row r="18" spans="1:8" ht="20.25" customHeight="1" x14ac:dyDescent="0.15">
      <c r="A18" s="185" t="s">
        <v>32</v>
      </c>
      <c r="B18" s="145" t="s">
        <v>33</v>
      </c>
      <c r="C18" s="145" t="s">
        <v>42</v>
      </c>
      <c r="D18" s="187" t="s">
        <v>34</v>
      </c>
      <c r="E18" s="187"/>
      <c r="F18" s="188"/>
    </row>
    <row r="19" spans="1:8" ht="20.25" customHeight="1" x14ac:dyDescent="0.15">
      <c r="A19" s="186"/>
      <c r="B19" s="10" t="s">
        <v>233</v>
      </c>
      <c r="C19" s="10" t="s">
        <v>259</v>
      </c>
      <c r="D19" s="189" t="s">
        <v>234</v>
      </c>
      <c r="E19" s="190"/>
      <c r="F19" s="191"/>
    </row>
    <row r="20" spans="1:8" ht="20.25" customHeight="1" x14ac:dyDescent="0.15">
      <c r="A20" s="136" t="s">
        <v>41</v>
      </c>
      <c r="B20" s="192" t="s">
        <v>183</v>
      </c>
      <c r="C20" s="192"/>
      <c r="D20" s="193"/>
      <c r="E20" s="193"/>
      <c r="F20" s="194"/>
    </row>
    <row r="21" spans="1:8" ht="20.25" customHeight="1" x14ac:dyDescent="0.15">
      <c r="A21" s="136" t="s">
        <v>40</v>
      </c>
      <c r="B21" s="193" t="s">
        <v>256</v>
      </c>
      <c r="C21" s="193"/>
      <c r="D21" s="193"/>
      <c r="E21" s="193"/>
      <c r="F21" s="194"/>
    </row>
    <row r="22" spans="1:8" ht="20.25" customHeight="1" thickBot="1" x14ac:dyDescent="0.2">
      <c r="A22" s="114" t="s">
        <v>35</v>
      </c>
      <c r="B22" s="183"/>
      <c r="C22" s="183"/>
      <c r="D22" s="183"/>
      <c r="E22" s="183"/>
      <c r="F22" s="184"/>
    </row>
    <row r="23" spans="1:8" ht="20.25" customHeight="1" thickTop="1" x14ac:dyDescent="0.15">
      <c r="A23" s="113" t="s">
        <v>28</v>
      </c>
      <c r="B23" s="195" t="s">
        <v>216</v>
      </c>
      <c r="C23" s="195"/>
      <c r="D23" s="195"/>
      <c r="E23" s="195"/>
      <c r="F23" s="196"/>
    </row>
    <row r="24" spans="1:8" ht="20.25" customHeight="1" x14ac:dyDescent="0.15">
      <c r="A24" s="197" t="s">
        <v>36</v>
      </c>
      <c r="B24" s="187" t="s">
        <v>29</v>
      </c>
      <c r="C24" s="200" t="s">
        <v>79</v>
      </c>
      <c r="D24" s="143" t="s">
        <v>37</v>
      </c>
      <c r="E24" s="143" t="s">
        <v>30</v>
      </c>
      <c r="F24" s="144" t="s">
        <v>100</v>
      </c>
    </row>
    <row r="25" spans="1:8" ht="20.25" customHeight="1" x14ac:dyDescent="0.15">
      <c r="A25" s="198"/>
      <c r="B25" s="187"/>
      <c r="C25" s="201"/>
      <c r="D25" s="143" t="s">
        <v>38</v>
      </c>
      <c r="E25" s="143" t="s">
        <v>31</v>
      </c>
      <c r="F25" s="144" t="s">
        <v>39</v>
      </c>
    </row>
    <row r="26" spans="1:8" ht="20.25" customHeight="1" x14ac:dyDescent="0.15">
      <c r="A26" s="198"/>
      <c r="B26" s="202" t="s">
        <v>264</v>
      </c>
      <c r="C26" s="203" t="s">
        <v>252</v>
      </c>
      <c r="D26" s="205">
        <v>36200000</v>
      </c>
      <c r="E26" s="205">
        <v>34350000</v>
      </c>
      <c r="F26" s="207">
        <v>0.94889502762430944</v>
      </c>
      <c r="G26" s="75"/>
      <c r="H26" s="149"/>
    </row>
    <row r="27" spans="1:8" ht="20.25" customHeight="1" x14ac:dyDescent="0.15">
      <c r="A27" s="199"/>
      <c r="B27" s="202"/>
      <c r="C27" s="204"/>
      <c r="D27" s="206"/>
      <c r="E27" s="206"/>
      <c r="F27" s="207"/>
    </row>
    <row r="28" spans="1:8" ht="20.25" customHeight="1" x14ac:dyDescent="0.15">
      <c r="A28" s="185" t="s">
        <v>32</v>
      </c>
      <c r="B28" s="145" t="s">
        <v>33</v>
      </c>
      <c r="C28" s="145" t="s">
        <v>42</v>
      </c>
      <c r="D28" s="187" t="s">
        <v>34</v>
      </c>
      <c r="E28" s="187"/>
      <c r="F28" s="188"/>
    </row>
    <row r="29" spans="1:8" ht="20.25" customHeight="1" x14ac:dyDescent="0.15">
      <c r="A29" s="186"/>
      <c r="B29" s="10" t="s">
        <v>236</v>
      </c>
      <c r="C29" s="10" t="s">
        <v>260</v>
      </c>
      <c r="D29" s="189" t="s">
        <v>237</v>
      </c>
      <c r="E29" s="190"/>
      <c r="F29" s="191"/>
    </row>
    <row r="30" spans="1:8" ht="20.25" customHeight="1" x14ac:dyDescent="0.15">
      <c r="A30" s="136" t="s">
        <v>41</v>
      </c>
      <c r="B30" s="192" t="s">
        <v>254</v>
      </c>
      <c r="C30" s="192"/>
      <c r="D30" s="193"/>
      <c r="E30" s="193"/>
      <c r="F30" s="194"/>
    </row>
    <row r="31" spans="1:8" ht="20.25" customHeight="1" x14ac:dyDescent="0.15">
      <c r="A31" s="136" t="s">
        <v>40</v>
      </c>
      <c r="B31" s="193" t="s">
        <v>257</v>
      </c>
      <c r="C31" s="193"/>
      <c r="D31" s="193"/>
      <c r="E31" s="193"/>
      <c r="F31" s="194"/>
    </row>
    <row r="32" spans="1:8" ht="20.25" customHeight="1" thickBot="1" x14ac:dyDescent="0.2">
      <c r="A32" s="114" t="s">
        <v>35</v>
      </c>
      <c r="B32" s="183"/>
      <c r="C32" s="183"/>
      <c r="D32" s="183"/>
      <c r="E32" s="183"/>
      <c r="F32" s="184"/>
    </row>
    <row r="33" spans="1:8" ht="20.25" customHeight="1" thickTop="1" x14ac:dyDescent="0.15">
      <c r="A33" s="113" t="s">
        <v>28</v>
      </c>
      <c r="B33" s="195" t="s">
        <v>217</v>
      </c>
      <c r="C33" s="195"/>
      <c r="D33" s="195"/>
      <c r="E33" s="195"/>
      <c r="F33" s="196"/>
    </row>
    <row r="34" spans="1:8" ht="20.25" customHeight="1" x14ac:dyDescent="0.15">
      <c r="A34" s="197" t="s">
        <v>36</v>
      </c>
      <c r="B34" s="187" t="s">
        <v>29</v>
      </c>
      <c r="C34" s="200" t="s">
        <v>79</v>
      </c>
      <c r="D34" s="143" t="s">
        <v>37</v>
      </c>
      <c r="E34" s="143" t="s">
        <v>30</v>
      </c>
      <c r="F34" s="144" t="s">
        <v>100</v>
      </c>
    </row>
    <row r="35" spans="1:8" ht="20.25" customHeight="1" x14ac:dyDescent="0.15">
      <c r="A35" s="198"/>
      <c r="B35" s="187"/>
      <c r="C35" s="201"/>
      <c r="D35" s="143" t="s">
        <v>38</v>
      </c>
      <c r="E35" s="143" t="s">
        <v>31</v>
      </c>
      <c r="F35" s="144" t="s">
        <v>39</v>
      </c>
    </row>
    <row r="36" spans="1:8" ht="20.25" customHeight="1" x14ac:dyDescent="0.15">
      <c r="A36" s="198"/>
      <c r="B36" s="202" t="s">
        <v>265</v>
      </c>
      <c r="C36" s="203" t="s">
        <v>253</v>
      </c>
      <c r="D36" s="205">
        <v>2552000</v>
      </c>
      <c r="E36" s="205">
        <v>2320000</v>
      </c>
      <c r="F36" s="207">
        <v>0.90909090909090906</v>
      </c>
      <c r="G36" s="75"/>
      <c r="H36" s="149"/>
    </row>
    <row r="37" spans="1:8" ht="20.25" customHeight="1" x14ac:dyDescent="0.15">
      <c r="A37" s="199"/>
      <c r="B37" s="202"/>
      <c r="C37" s="204"/>
      <c r="D37" s="206"/>
      <c r="E37" s="206"/>
      <c r="F37" s="207"/>
    </row>
    <row r="38" spans="1:8" ht="20.25" customHeight="1" x14ac:dyDescent="0.15">
      <c r="A38" s="185" t="s">
        <v>32</v>
      </c>
      <c r="B38" s="145" t="s">
        <v>33</v>
      </c>
      <c r="C38" s="145" t="s">
        <v>42</v>
      </c>
      <c r="D38" s="187" t="s">
        <v>34</v>
      </c>
      <c r="E38" s="187"/>
      <c r="F38" s="188"/>
    </row>
    <row r="39" spans="1:8" ht="20.25" customHeight="1" x14ac:dyDescent="0.15">
      <c r="A39" s="186"/>
      <c r="B39" s="10" t="s">
        <v>243</v>
      </c>
      <c r="C39" s="10" t="s">
        <v>261</v>
      </c>
      <c r="D39" s="189" t="s">
        <v>242</v>
      </c>
      <c r="E39" s="190"/>
      <c r="F39" s="191"/>
    </row>
    <row r="40" spans="1:8" ht="20.25" customHeight="1" x14ac:dyDescent="0.15">
      <c r="A40" s="136" t="s">
        <v>41</v>
      </c>
      <c r="B40" s="192" t="s">
        <v>254</v>
      </c>
      <c r="C40" s="192"/>
      <c r="D40" s="193"/>
      <c r="E40" s="193"/>
      <c r="F40" s="194"/>
    </row>
    <row r="41" spans="1:8" ht="20.25" customHeight="1" x14ac:dyDescent="0.15">
      <c r="A41" s="136" t="s">
        <v>40</v>
      </c>
      <c r="B41" s="193" t="s">
        <v>255</v>
      </c>
      <c r="C41" s="193"/>
      <c r="D41" s="193"/>
      <c r="E41" s="193"/>
      <c r="F41" s="194"/>
    </row>
    <row r="42" spans="1:8" ht="20.25" customHeight="1" thickBot="1" x14ac:dyDescent="0.2">
      <c r="A42" s="114" t="s">
        <v>35</v>
      </c>
      <c r="B42" s="183"/>
      <c r="C42" s="183"/>
      <c r="D42" s="183"/>
      <c r="E42" s="183"/>
      <c r="F42" s="184"/>
    </row>
    <row r="43" spans="1:8" ht="20.25" customHeight="1" thickTop="1" x14ac:dyDescent="0.15"/>
  </sheetData>
  <mergeCells count="60"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2020-04-13T00:29:54Z</cp:lastPrinted>
  <dcterms:created xsi:type="dcterms:W3CDTF">2014-01-20T06:24:27Z</dcterms:created>
  <dcterms:modified xsi:type="dcterms:W3CDTF">2020-08-24T04:15:24Z</dcterms:modified>
</cp:coreProperties>
</file>