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H16" i="6" l="1"/>
  <c r="H17" i="6"/>
  <c r="H15" i="6"/>
  <c r="H14" i="6" l="1"/>
  <c r="H13" i="6"/>
  <c r="H11" i="6"/>
  <c r="H7" i="6"/>
  <c r="H12" i="6"/>
  <c r="H18" i="6"/>
  <c r="H5" i="6"/>
  <c r="H4" i="6"/>
  <c r="H10" i="6"/>
  <c r="H9" i="6"/>
  <c r="H8" i="6"/>
  <c r="H6" i="6"/>
  <c r="F6" i="9" l="1"/>
  <c r="F56" i="9" l="1"/>
  <c r="F46" i="9" l="1"/>
  <c r="F36" i="9"/>
  <c r="F26" i="9" l="1"/>
  <c r="F1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<sst xmlns="http://schemas.openxmlformats.org/spreadsheetml/2006/main" count="675" uniqueCount="363">
  <si>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</si>
  <si>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</si>
  <si>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</si>
  <si>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</si>
  <si>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</si>
  <si>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</si>
  <si>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</si>
  <si>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</si>
  <si>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</si>
  <si>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</si>
  <si>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</si>
  <si>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</si>
  <si>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</si>
  <si>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</si>
  <si>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</si>
  <si>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</si>
  <si>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</si>
  <si>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</si>
  <si>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</si>
  <si>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</si>
  <si>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</si>
  <si>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</si>
  <si>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</si>
  <si>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</si>
  <si>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</si>
  <si>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</si>
  <si>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</si>
  <si>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</si>
  <si>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</si>
  <si>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</si>
  <si>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</si>
  <si>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</si>
  <si>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</si>
  <si>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</si>
  <si>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</si>
  <si>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</si>
  <si>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</si>
  <si>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</si>
  <si>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</si>
  <si>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</si>
  <si>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</si>
  <si>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</si>
  <si>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</si>
  <si>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</si>
  <si>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</si>
  <si>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</si>
  <si>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</si>
  <si>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성남시청소년재단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</si>
  <si>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</si>
  <si>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</si>
  <si>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</si>
  <si>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</si>
  <si>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</si>
  <si>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</si>
  <si>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</si>
  <si>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</si>
  <si>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</si>
  <si>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</si>
  <si>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</si>
  <si>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</si>
  <si>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</si>
  <si>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</si>
  <si>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</si>
  <si>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</si>
  <si>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</si>
  <si>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</si>
  <si>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</si>
  <si>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</si>
  <si>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</si>
  <si>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</si>
  <si>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</si>
  <si>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</si>
  <si>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</si>
  <si>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</si>
  <si>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</si>
  <si>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</si>
  <si>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</si>
  <si>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</si>
  <si>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</si>
  <si>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</si>
  <si>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</si>
  <si>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2018.12.31.</t>
    <phoneticPr fontId="3" type="noConversion"/>
  </si>
  <si>
    <t>2017.12.27.</t>
    <phoneticPr fontId="3" type="noConversion"/>
  </si>
  <si>
    <t>2018.12.31.</t>
    <phoneticPr fontId="3" type="noConversion"/>
  </si>
  <si>
    <t>2018.01.01.</t>
    <phoneticPr fontId="3" type="noConversion"/>
  </si>
  <si>
    <t>2018년 정수기 임차계약(2차)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</si>
  <si>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</si>
  <si>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</si>
  <si>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2017.12.20.</t>
    <phoneticPr fontId="3" type="noConversion"/>
  </si>
  <si>
    <t>2018년 ERP 유지관리</t>
    <phoneticPr fontId="3" type="noConversion"/>
  </si>
  <si>
    <t>㈜더존비즈온</t>
    <phoneticPr fontId="3" type="noConversion"/>
  </si>
  <si>
    <t>2017.12.26.</t>
    <phoneticPr fontId="3" type="noConversion"/>
  </si>
  <si>
    <t>2018.01.01.</t>
    <phoneticPr fontId="3" type="noConversion"/>
  </si>
  <si>
    <t>2018.12.31.</t>
    <phoneticPr fontId="3" type="noConversion"/>
  </si>
  <si>
    <t>다원</t>
    <phoneticPr fontId="3" type="noConversion"/>
  </si>
  <si>
    <t>2017.12.07.</t>
    <phoneticPr fontId="3" type="noConversion"/>
  </si>
  <si>
    <t>대한산업안전협회 성남지회</t>
    <phoneticPr fontId="3" type="noConversion"/>
  </si>
  <si>
    <t>2017.12.27.</t>
    <phoneticPr fontId="3" type="noConversion"/>
  </si>
  <si>
    <t>워터월시스템㈜</t>
    <phoneticPr fontId="3" type="noConversion"/>
  </si>
  <si>
    <t>2017.12.13.</t>
    <phoneticPr fontId="3" type="noConversion"/>
  </si>
  <si>
    <t>2018.12.31.</t>
    <phoneticPr fontId="3" type="noConversion"/>
  </si>
  <si>
    <t>신도종합서비스</t>
    <phoneticPr fontId="3" type="noConversion"/>
  </si>
  <si>
    <t>2017.12.27.</t>
    <phoneticPr fontId="3" type="noConversion"/>
  </si>
  <si>
    <t>㈜월드소프트</t>
    <phoneticPr fontId="3" type="noConversion"/>
  </si>
  <si>
    <t>2017.12.12.</t>
    <phoneticPr fontId="3" type="noConversion"/>
  </si>
  <si>
    <t>2018.01.01.</t>
    <phoneticPr fontId="3" type="noConversion"/>
  </si>
  <si>
    <t>㈜지란지교소프트</t>
    <phoneticPr fontId="3" type="noConversion"/>
  </si>
  <si>
    <t>2017.12.20.</t>
    <phoneticPr fontId="3" type="noConversion"/>
  </si>
  <si>
    <t>㈜미디어코어시스템즈</t>
    <phoneticPr fontId="3" type="noConversion"/>
  </si>
  <si>
    <t>2017.12.21.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</si>
  <si>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</si>
  <si>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</si>
  <si>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</si>
  <si>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</si>
  <si>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</si>
  <si>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</si>
  <si>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</si>
  <si>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</si>
  <si>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</si>
  <si>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</si>
  <si>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</si>
  <si>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</si>
  <si>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</si>
  <si>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</si>
  <si>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</si>
  <si>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</si>
  <si>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</si>
  <si>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</si>
  <si>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</si>
  <si>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</si>
  <si>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</si>
  <si>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</si>
  <si>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</si>
  <si>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</si>
  <si>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</si>
  <si>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</si>
  <si>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-</t>
    <phoneticPr fontId="3" type="noConversion"/>
  </si>
  <si>
    <t>해당사항없음</t>
    <phoneticPr fontId="3" type="noConversion"/>
  </si>
  <si>
    <t>-</t>
    <phoneticPr fontId="3" type="noConversion"/>
  </si>
  <si>
    <t>2018년 네이버 블로그 운영</t>
    <phoneticPr fontId="3" type="noConversion"/>
  </si>
  <si>
    <t>회색달빛</t>
  </si>
  <si>
    <t>회색달빛</t>
    <phoneticPr fontId="3" type="noConversion"/>
  </si>
  <si>
    <t>2017.12.29.</t>
    <phoneticPr fontId="3" type="noConversion"/>
  </si>
  <si>
    <t>2018.01.01.</t>
    <phoneticPr fontId="3" type="noConversion"/>
  </si>
  <si>
    <t>2018.12.31.</t>
    <phoneticPr fontId="3" type="noConversion"/>
  </si>
  <si>
    <t>계약기간</t>
  </si>
  <si>
    <t>계약현황</t>
    <phoneticPr fontId="3" type="noConversion"/>
  </si>
  <si>
    <t>수의1인 견적</t>
    <phoneticPr fontId="3" type="noConversion"/>
  </si>
  <si>
    <t>계약현황</t>
    <phoneticPr fontId="3" type="noConversion"/>
  </si>
  <si>
    <t>사무국</t>
    <phoneticPr fontId="3" type="noConversion"/>
  </si>
  <si>
    <t>㈜교원</t>
    <phoneticPr fontId="3" type="noConversion"/>
  </si>
  <si>
    <t>-</t>
    <phoneticPr fontId="3" type="noConversion"/>
  </si>
  <si>
    <t>신도종합서비스</t>
  </si>
  <si>
    <t>워터월시스템즈(주)</t>
  </si>
  <si>
    <t>(주)월드소프트</t>
  </si>
  <si>
    <t>다원</t>
  </si>
  <si>
    <t>주식회사 지란지교소프트</t>
  </si>
  <si>
    <t>(사)대한산업안전협회 성남지회</t>
  </si>
  <si>
    <t>(사)대한산업보건협회경기산업보건센터</t>
  </si>
  <si>
    <t>(주)미디어코어시스템즈</t>
  </si>
  <si>
    <t>노무법인서현</t>
  </si>
  <si>
    <t>노무법인로고스</t>
  </si>
  <si>
    <t>노무법인 로고스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</si>
  <si>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</si>
  <si>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</si>
  <si>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</si>
  <si>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2018년 법무자문 서비스 연간계약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</si>
  <si>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</si>
  <si>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</si>
  <si>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</si>
  <si>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법무법인서현</t>
    <phoneticPr fontId="3" type="noConversion"/>
  </si>
  <si>
    <t>2018년 노무 법무자문 서비스 연간계약</t>
    <phoneticPr fontId="3" type="noConversion"/>
  </si>
  <si>
    <t>㈜삼성통운</t>
    <phoneticPr fontId="3" type="noConversion"/>
  </si>
  <si>
    <t>-</t>
    <phoneticPr fontId="3" type="noConversion"/>
  </si>
  <si>
    <t>2018년 맞춤형복지제도 운영위탁</t>
    <phoneticPr fontId="3" type="noConversion"/>
  </si>
  <si>
    <t>에스케이엠엔서비스㈜</t>
    <phoneticPr fontId="3" type="noConversion"/>
  </si>
  <si>
    <t>2018.01.09.</t>
    <phoneticPr fontId="3" type="noConversion"/>
  </si>
  <si>
    <t>2018.02.01.</t>
    <phoneticPr fontId="3" type="noConversion"/>
  </si>
  <si>
    <t>2018.12.31.</t>
    <phoneticPr fontId="3" type="noConversion"/>
  </si>
  <si>
    <t>추정가격이 2천만원 이하인 물품의 제조·구매·용역 계약(제25조제1항제5호)</t>
  </si>
  <si>
    <t>성남시청소년재단</t>
    <phoneticPr fontId="3" type="noConversion"/>
  </si>
  <si>
    <t>사무국</t>
  </si>
  <si>
    <t>지방계약법 시행령 제25조 1항</t>
    <phoneticPr fontId="3" type="noConversion"/>
  </si>
  <si>
    <t>주식회사에스유소프트</t>
  </si>
  <si>
    <t>2018. 3월분 전용차량 임차비(대)</t>
    <phoneticPr fontId="3" type="noConversion"/>
  </si>
  <si>
    <t>2018년 대표이사 전용차량 운영</t>
    <phoneticPr fontId="3" type="noConversion"/>
  </si>
  <si>
    <t>2018년 업무용 차량운영</t>
    <phoneticPr fontId="3" type="noConversion"/>
  </si>
  <si>
    <t>삼성통운</t>
    <phoneticPr fontId="3" type="noConversion"/>
  </si>
  <si>
    <t>2018년 서버 유지관리 및 서버 호스팅 서비스 비용</t>
    <phoneticPr fontId="3" type="noConversion"/>
  </si>
  <si>
    <t>2017.04.07.</t>
    <phoneticPr fontId="3" type="noConversion"/>
  </si>
  <si>
    <t>2016.10.27.</t>
    <phoneticPr fontId="3" type="noConversion"/>
  </si>
  <si>
    <t>2017.11.01.</t>
    <phoneticPr fontId="3" type="noConversion"/>
  </si>
  <si>
    <t>2018.10.31.</t>
    <phoneticPr fontId="3" type="noConversion"/>
  </si>
  <si>
    <t>㈜에스유소프트</t>
    <phoneticPr fontId="3" type="noConversion"/>
  </si>
  <si>
    <t>2017.12.28.</t>
    <phoneticPr fontId="3" type="noConversion"/>
  </si>
  <si>
    <t>2018.01.01.</t>
    <phoneticPr fontId="3" type="noConversion"/>
  </si>
  <si>
    <t>2018.12.31.</t>
    <phoneticPr fontId="3" type="noConversion"/>
  </si>
  <si>
    <t>계약부서(감독원)</t>
    <phoneticPr fontId="3" type="noConversion"/>
  </si>
  <si>
    <t>준공(기성)검사현황</t>
    <phoneticPr fontId="3" type="noConversion"/>
  </si>
  <si>
    <t>해당</t>
    <phoneticPr fontId="3" type="noConversion"/>
  </si>
  <si>
    <t>없음</t>
    <phoneticPr fontId="3" type="noConversion"/>
  </si>
  <si>
    <t>2018.06.01.</t>
    <phoneticPr fontId="3" type="noConversion"/>
  </si>
  <si>
    <t>2018.05.31.</t>
    <phoneticPr fontId="3" type="noConversion"/>
  </si>
  <si>
    <t>2018.05.17.</t>
    <phoneticPr fontId="3" type="noConversion"/>
  </si>
  <si>
    <t>2018년 5월 보건관리자 위탁관리</t>
    <phoneticPr fontId="3" type="noConversion"/>
  </si>
  <si>
    <t>2018년 5월 운영실적통합DB 유지관리 비용</t>
    <phoneticPr fontId="3" type="noConversion"/>
  </si>
  <si>
    <t>2018년 5월 산업안전 관리대행</t>
    <phoneticPr fontId="3" type="noConversion"/>
  </si>
  <si>
    <t>2018년 5월 내부정보유출방지시스템
유지관리 비용</t>
    <phoneticPr fontId="3" type="noConversion"/>
  </si>
  <si>
    <t>2018년 5월 복합기 임대</t>
    <phoneticPr fontId="3" type="noConversion"/>
  </si>
  <si>
    <t>2018년 5월 전자문서시스템(그룹웨어)
유지보수</t>
    <phoneticPr fontId="3" type="noConversion"/>
  </si>
  <si>
    <t>2018년 5월 웹필터 유지관리</t>
    <phoneticPr fontId="3" type="noConversion"/>
  </si>
  <si>
    <t>2018년 5월 홈페이지 유지관리</t>
    <phoneticPr fontId="3" type="noConversion"/>
  </si>
  <si>
    <t>이하</t>
    <phoneticPr fontId="3" type="noConversion"/>
  </si>
  <si>
    <t>빈칸</t>
    <phoneticPr fontId="3" type="noConversion"/>
  </si>
  <si>
    <t>활동진흥팀(현정은)</t>
    <phoneticPr fontId="3" type="noConversion"/>
  </si>
  <si>
    <t>물품</t>
    <phoneticPr fontId="3" type="noConversion"/>
  </si>
  <si>
    <t>용역</t>
    <phoneticPr fontId="3" type="noConversion"/>
  </si>
  <si>
    <t>용역</t>
    <phoneticPr fontId="3" type="noConversion"/>
  </si>
  <si>
    <t>용역</t>
    <phoneticPr fontId="3" type="noConversion"/>
  </si>
  <si>
    <t>활동진흥팀(이학현)</t>
    <phoneticPr fontId="3" type="noConversion"/>
  </si>
  <si>
    <t>성남시청소년재단 홍보물 제작</t>
    <phoneticPr fontId="3" type="noConversion"/>
  </si>
  <si>
    <t>완다몰</t>
    <phoneticPr fontId="3" type="noConversion"/>
  </si>
  <si>
    <t>수정구 논골로36번길 15</t>
    <phoneticPr fontId="3" type="noConversion"/>
  </si>
  <si>
    <t>임채영</t>
    <phoneticPr fontId="3" type="noConversion"/>
  </si>
  <si>
    <t>경기도 성남시 수정구 논골로36번길 15</t>
    <phoneticPr fontId="3" type="noConversion"/>
  </si>
  <si>
    <t>성남시청소년재단</t>
    <phoneticPr fontId="3" type="noConversion"/>
  </si>
  <si>
    <t>창립10주년 백서 발간</t>
  </si>
  <si>
    <t>수의계약</t>
  </si>
  <si>
    <t>이재영</t>
  </si>
  <si>
    <t>031-729-9012</t>
  </si>
  <si>
    <t>- 해당없음 -</t>
    <phoneticPr fontId="3" type="noConversion"/>
  </si>
  <si>
    <t>수정청소년수련관 냉온수기 교체공사</t>
    <phoneticPr fontId="3" type="noConversion"/>
  </si>
  <si>
    <t>기계</t>
    <phoneticPr fontId="3" type="noConversion"/>
  </si>
  <si>
    <t>입찰</t>
    <phoneticPr fontId="3" type="noConversion"/>
  </si>
  <si>
    <t>수정</t>
    <phoneticPr fontId="3" type="noConversion"/>
  </si>
  <si>
    <t>이찬형</t>
    <phoneticPr fontId="3" type="noConversion"/>
  </si>
  <si>
    <t>윤재옥</t>
    <phoneticPr fontId="3" type="noConversion"/>
  </si>
  <si>
    <t>031-729-9217</t>
    <phoneticPr fontId="3" type="noConversion"/>
  </si>
  <si>
    <t>031-729-9212</t>
    <phoneticPr fontId="3" type="noConversion"/>
  </si>
  <si>
    <t>수정청소년수련관 노후시설교체 전기공사</t>
    <phoneticPr fontId="3" type="noConversion"/>
  </si>
  <si>
    <t>전기</t>
    <phoneticPr fontId="3" type="noConversion"/>
  </si>
  <si>
    <t>사무국</t>
    <phoneticPr fontId="3" type="noConversion"/>
  </si>
  <si>
    <t>2018년 성남형교육(지원사업) 성과평가 및 발전방안 연구용역 수의계약</t>
    <phoneticPr fontId="3" type="noConversion"/>
  </si>
  <si>
    <t>6.21.</t>
    <phoneticPr fontId="3" type="noConversion"/>
  </si>
  <si>
    <t>6.27.</t>
    <phoneticPr fontId="3" type="noConversion"/>
  </si>
  <si>
    <t>6.27.</t>
    <phoneticPr fontId="3" type="noConversion"/>
  </si>
  <si>
    <t>탱화성호치민공산청소년연맹 업무협약 대표단 파견</t>
  </si>
  <si>
    <t>현정은</t>
  </si>
  <si>
    <t>031-729-9053</t>
  </si>
  <si>
    <t>미정</t>
    <phoneticPr fontId="3" type="noConversion"/>
  </si>
  <si>
    <t>경기도</t>
    <phoneticPr fontId="3" type="noConversion"/>
  </si>
  <si>
    <t>학술연구용역</t>
    <phoneticPr fontId="3" type="noConversion"/>
  </si>
  <si>
    <t>중원청소년수련관 환경개선 공사</t>
  </si>
  <si>
    <t>건축</t>
  </si>
  <si>
    <t>입찰</t>
  </si>
  <si>
    <t>중원</t>
  </si>
  <si>
    <t>도주성</t>
  </si>
  <si>
    <t>031-729-9317</t>
  </si>
  <si>
    <t>사무국</t>
    <phoneticPr fontId="3" type="noConversion"/>
  </si>
  <si>
    <t>6.27.</t>
    <phoneticPr fontId="3" type="noConversion"/>
  </si>
  <si>
    <t>2개업체</t>
    <phoneticPr fontId="3" type="noConversion"/>
  </si>
  <si>
    <t>재단법인
경기도교육연구원</t>
    <phoneticPr fontId="3" type="noConversion"/>
  </si>
  <si>
    <t>2018. 5월 DLP(내부정보유출관리시스템) 유지관리비용</t>
    <phoneticPr fontId="3" type="noConversion"/>
  </si>
  <si>
    <t>2018. 5월 통합실적운영 DB 유지관리비용</t>
    <phoneticPr fontId="3" type="noConversion"/>
  </si>
  <si>
    <t>2018. 5월 웹필터 유지관리비용</t>
    <phoneticPr fontId="3" type="noConversion"/>
  </si>
  <si>
    <t>2018. 5월 산업안전관리자 대행 수수료</t>
    <phoneticPr fontId="3" type="noConversion"/>
  </si>
  <si>
    <t>2018년 5월분 정수기 렌탈료</t>
    <phoneticPr fontId="3" type="noConversion"/>
  </si>
  <si>
    <t>사무국</t>
    <phoneticPr fontId="3" type="noConversion"/>
  </si>
  <si>
    <t>성남시청소년재단 홍보물 제작</t>
    <phoneticPr fontId="3" type="noConversion"/>
  </si>
  <si>
    <t>완다몰</t>
    <phoneticPr fontId="3" type="noConversion"/>
  </si>
  <si>
    <t>2018년 5월 복합기 임대비용</t>
    <phoneticPr fontId="3" type="noConversion"/>
  </si>
  <si>
    <t>2018년 5월 서버 유지관리 및 서버 호스팅 서비스 비용</t>
    <phoneticPr fontId="3" type="noConversion"/>
  </si>
  <si>
    <t>2018. 5월 홈페이지 유지관리비용</t>
    <phoneticPr fontId="3" type="noConversion"/>
  </si>
  <si>
    <t>2018. 5월 전자문서시스템(그룹웨어) 유지관리비용</t>
    <phoneticPr fontId="3" type="noConversion"/>
  </si>
  <si>
    <t>2018. 5월 보건관리 대행비 수수료</t>
    <phoneticPr fontId="3" type="noConversion"/>
  </si>
  <si>
    <t>2018년 5월 법무 자문료</t>
    <phoneticPr fontId="3" type="noConversion"/>
  </si>
  <si>
    <t>2018년 5월 노무 자문료</t>
    <phoneticPr fontId="3" type="noConversion"/>
  </si>
  <si>
    <t>5월 블로그 운영비</t>
    <phoneticPr fontId="3" type="noConversion"/>
  </si>
  <si>
    <t>2018. 5월분 전용차량 임차비(업)</t>
    <phoneticPr fontId="3" type="noConversion"/>
  </si>
  <si>
    <t>사무국</t>
    <phoneticPr fontId="3" type="noConversion"/>
  </si>
  <si>
    <t>홈페이지 추가 사이트 구축 사업 용역</t>
    <phoneticPr fontId="3" type="noConversion"/>
  </si>
  <si>
    <t>㈜미디어코어시스템</t>
    <phoneticPr fontId="3" type="noConversion"/>
  </si>
  <si>
    <t>성남시청소년재단 홍보물 제작</t>
    <phoneticPr fontId="3" type="noConversion"/>
  </si>
  <si>
    <t>2018년 성남시청소년국제교류단 연합물품 제작</t>
    <phoneticPr fontId="3" type="noConversion"/>
  </si>
  <si>
    <t>험멜스포츠</t>
    <phoneticPr fontId="3" type="noConversion"/>
  </si>
  <si>
    <t>2018.04.05.</t>
    <phoneticPr fontId="3" type="noConversion"/>
  </si>
  <si>
    <t>2018.05.17.</t>
    <phoneticPr fontId="3" type="noConversion"/>
  </si>
  <si>
    <t>2018.06.22.</t>
    <phoneticPr fontId="3" type="noConversion"/>
  </si>
  <si>
    <t>2018.06.20.</t>
    <phoneticPr fontId="3" type="noConversion"/>
  </si>
  <si>
    <t>2018.06.29.</t>
    <phoneticPr fontId="3" type="noConversion"/>
  </si>
  <si>
    <t>2018.06.28.</t>
    <phoneticPr fontId="3" type="noConversion"/>
  </si>
  <si>
    <t>성남시청소년재단 홍보물 제작(바인더)</t>
    <phoneticPr fontId="3" type="noConversion"/>
  </si>
  <si>
    <t>2018.05.15.</t>
    <phoneticPr fontId="3" type="noConversion"/>
  </si>
  <si>
    <t>2018.05.29.</t>
    <phoneticPr fontId="3" type="noConversion"/>
  </si>
  <si>
    <t>2018.05.31.</t>
    <phoneticPr fontId="3" type="noConversion"/>
  </si>
  <si>
    <t>홈페이지 추가 사이트 구축 사업 용역</t>
    <phoneticPr fontId="3" type="noConversion"/>
  </si>
  <si>
    <t>회계정보팀(서인욱)</t>
    <phoneticPr fontId="3" type="noConversion"/>
  </si>
  <si>
    <t>2018.05.17.~06.22.</t>
    <phoneticPr fontId="3" type="noConversion"/>
  </si>
  <si>
    <t>2018.06.22.</t>
    <phoneticPr fontId="3" type="noConversion"/>
  </si>
  <si>
    <t>경기도 수원시 팔달구 권선로 731</t>
    <phoneticPr fontId="3" type="noConversion"/>
  </si>
  <si>
    <t>2018년 성남시 청소년국제교류단 지구촌문화의집 현판제작</t>
    <phoneticPr fontId="3" type="noConversion"/>
  </si>
  <si>
    <t>2018.06.12.</t>
    <phoneticPr fontId="3" type="noConversion"/>
  </si>
  <si>
    <t>2018.06.12.~10.05.</t>
    <phoneticPr fontId="3" type="noConversion"/>
  </si>
  <si>
    <t>물품</t>
    <phoneticPr fontId="3" type="noConversion"/>
  </si>
  <si>
    <t>플러스디자인하우스</t>
    <phoneticPr fontId="3" type="noConversion"/>
  </si>
  <si>
    <t>성남시 분당구 야탑로69번길 18</t>
    <phoneticPr fontId="3" type="noConversion"/>
  </si>
  <si>
    <t>2018년 꿈up 프로젝트 미국동부지역 진로체험</t>
    <phoneticPr fontId="3" type="noConversion"/>
  </si>
  <si>
    <t>2018.06.12.</t>
    <phoneticPr fontId="3" type="noConversion"/>
  </si>
  <si>
    <t>2018.06.12.~2018.08.08.</t>
    <phoneticPr fontId="3" type="noConversion"/>
  </si>
  <si>
    <t>㈜아름다운여행세상</t>
    <phoneticPr fontId="3" type="noConversion"/>
  </si>
  <si>
    <t>서울시 성북구 동소문로 11</t>
    <phoneticPr fontId="3" type="noConversion"/>
  </si>
  <si>
    <t>분당판교청소년수련관(이성희)</t>
    <phoneticPr fontId="3" type="noConversion"/>
  </si>
  <si>
    <t>2018년 성남시 청소년국제교류단 연합물품 제작</t>
    <phoneticPr fontId="3" type="noConversion"/>
  </si>
  <si>
    <t>2018.06.20.</t>
    <phoneticPr fontId="3" type="noConversion"/>
  </si>
  <si>
    <t>2018.06.20.~2018.06.28.</t>
    <phoneticPr fontId="3" type="noConversion"/>
  </si>
  <si>
    <t>2018.06.28.</t>
    <phoneticPr fontId="3" type="noConversion"/>
  </si>
  <si>
    <t>활동진흥팀(현정은)</t>
    <phoneticPr fontId="3" type="noConversion"/>
  </si>
  <si>
    <t>물품</t>
    <phoneticPr fontId="3" type="noConversion"/>
  </si>
  <si>
    <t>험멜스포츠</t>
    <phoneticPr fontId="3" type="noConversion"/>
  </si>
  <si>
    <t>성남시 중원구 원터로69번길 22</t>
    <phoneticPr fontId="3" type="noConversion"/>
  </si>
  <si>
    <t>2018.06.20.</t>
    <phoneticPr fontId="3" type="noConversion"/>
  </si>
  <si>
    <t>2018.06.20.~06.29.</t>
    <phoneticPr fontId="3" type="noConversion"/>
  </si>
  <si>
    <t>2018.06.29.</t>
    <phoneticPr fontId="3" type="noConversion"/>
  </si>
  <si>
    <t>성남형교육 홈페이지 리뉴얼 용역</t>
    <phoneticPr fontId="3" type="noConversion"/>
  </si>
  <si>
    <t>성남형교육지원단(김진영)</t>
    <phoneticPr fontId="3" type="noConversion"/>
  </si>
  <si>
    <t>2018.06.20.</t>
    <phoneticPr fontId="3" type="noConversion"/>
  </si>
  <si>
    <t>2018.06.29.~09.28.</t>
    <phoneticPr fontId="3" type="noConversion"/>
  </si>
  <si>
    <t>다윈</t>
    <phoneticPr fontId="3" type="noConversion"/>
  </si>
  <si>
    <t>성남시 중원구 양현로 411</t>
    <phoneticPr fontId="3" type="noConversion"/>
  </si>
  <si>
    <t>홈페이지 추가 사이트 구축 사업 용역</t>
    <phoneticPr fontId="3" type="noConversion"/>
  </si>
  <si>
    <t>2018.05.17.</t>
    <phoneticPr fontId="3" type="noConversion"/>
  </si>
  <si>
    <t>2018.05.17.~
06.22.</t>
    <phoneticPr fontId="3" type="noConversion"/>
  </si>
  <si>
    <t>㈜미디어코어시스템즈</t>
    <phoneticPr fontId="3" type="noConversion"/>
  </si>
  <si>
    <t>이선기</t>
    <phoneticPr fontId="3" type="noConversion"/>
  </si>
  <si>
    <t>경기도 수원시 팔달구 권선로 731</t>
    <phoneticPr fontId="3" type="noConversion"/>
  </si>
  <si>
    <t>2018년 성남시 청소년국제교류단 지구촌문화의집 현판제작</t>
    <phoneticPr fontId="3" type="noConversion"/>
  </si>
  <si>
    <t>2018.06.12.~
10.05.</t>
    <phoneticPr fontId="3" type="noConversion"/>
  </si>
  <si>
    <t>플러스디자인하우스</t>
    <phoneticPr fontId="3" type="noConversion"/>
  </si>
  <si>
    <t>최돈욱</t>
    <phoneticPr fontId="3" type="noConversion"/>
  </si>
  <si>
    <t>경기도 성남시 분당구 야탑로69번길 18</t>
    <phoneticPr fontId="3" type="noConversion"/>
  </si>
  <si>
    <t>2018년 꿈UP 프로젝트 미국동부지역 진로체험</t>
    <phoneticPr fontId="3" type="noConversion"/>
  </si>
  <si>
    <t>2018.06.19.</t>
    <phoneticPr fontId="3" type="noConversion"/>
  </si>
  <si>
    <t>2018.06.19.~
08.08.</t>
    <phoneticPr fontId="3" type="noConversion"/>
  </si>
  <si>
    <t>㈜아름다운여행세상</t>
    <phoneticPr fontId="3" type="noConversion"/>
  </si>
  <si>
    <t>마정설</t>
    <phoneticPr fontId="3" type="noConversion"/>
  </si>
  <si>
    <t>서울특별시 성북구 동소문로 11</t>
    <phoneticPr fontId="3" type="noConversion"/>
  </si>
  <si>
    <t>추정가격이 5천만원 이하인 물품의 제조·구매·용역 계약(제25조제1항제5호)</t>
    <phoneticPr fontId="3" type="noConversion"/>
  </si>
  <si>
    <t>분당판교청소년수련관</t>
    <phoneticPr fontId="3" type="noConversion"/>
  </si>
  <si>
    <t>2018년 성남시 청소년국제교류단 연합물품 제작</t>
    <phoneticPr fontId="3" type="noConversion"/>
  </si>
  <si>
    <t>2018.06.20.~
06.28.</t>
    <phoneticPr fontId="3" type="noConversion"/>
  </si>
  <si>
    <t>성남시청소년재단 홍보물 제작</t>
    <phoneticPr fontId="3" type="noConversion"/>
  </si>
  <si>
    <t>이우진</t>
    <phoneticPr fontId="3" type="noConversion"/>
  </si>
  <si>
    <t>경기도 성남시 중원구 원터로69번길 22</t>
    <phoneticPr fontId="3" type="noConversion"/>
  </si>
  <si>
    <t>성남시청소년재단</t>
    <phoneticPr fontId="3" type="noConversion"/>
  </si>
  <si>
    <t>완다몰</t>
    <phoneticPr fontId="3" type="noConversion"/>
  </si>
  <si>
    <t>2018.06.20.</t>
    <phoneticPr fontId="3" type="noConversion"/>
  </si>
  <si>
    <t>2018.06.20.~
06.29.</t>
    <phoneticPr fontId="3" type="noConversion"/>
  </si>
  <si>
    <t>성남형교육 홈페이지 리뉴얼 용역</t>
    <phoneticPr fontId="3" type="noConversion"/>
  </si>
  <si>
    <t>추정가격이 5천만원 이하인 물품의 제조·구매·용역 계약(제25조제1항제5호)</t>
    <phoneticPr fontId="3" type="noConversion"/>
  </si>
  <si>
    <t>2018.06.29.~
09.28.</t>
    <phoneticPr fontId="3" type="noConversion"/>
  </si>
  <si>
    <t>2018.06.21.</t>
    <phoneticPr fontId="3" type="noConversion"/>
  </si>
  <si>
    <t>구광모</t>
    <phoneticPr fontId="3" type="noConversion"/>
  </si>
  <si>
    <t>경기도 성남시 중우너구 양현로 411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</si>
</sst>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5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</borders>
  <cellStyleXfs count="14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60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9" fontId="9" fillId="0" borderId="2" xfId="0" applyNumberFormat="1" applyFont="1" applyFill="1" applyBorder="1" applyAlignment="1">
      <alignment horizontal="right" vertical="center"/>
    </xf>
    <xf numFmtId="180" fontId="10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80" fontId="9" fillId="0" borderId="2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left" vertical="center" shrinkToFit="1"/>
    </xf>
    <xf numFmtId="179" fontId="9" fillId="0" borderId="2" xfId="0" applyNumberFormat="1" applyFont="1" applyBorder="1" applyAlignment="1">
      <alignment horizontal="right" vertical="center"/>
    </xf>
    <xf numFmtId="0" fontId="11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24" fillId="0" borderId="2" xfId="0" applyNumberFormat="1" applyFont="1" applyFill="1" applyBorder="1" applyAlignment="1" applyProtection="1">
      <alignment horizontal="center" vertical="center" wrapText="1" shrinkToFit="1"/>
    </xf>
    <xf numFmtId="182" fontId="24" fillId="0" borderId="2" xfId="0" applyNumberFormat="1" applyFont="1" applyFill="1" applyBorder="1" applyAlignment="1" applyProtection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18" xfId="0" applyNumberFormat="1" applyFont="1" applyBorder="1" applyAlignment="1">
      <alignment horizontal="right" vertical="center" shrinkToFit="1"/>
    </xf>
    <xf numFmtId="0" fontId="20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4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4" fillId="0" borderId="2" xfId="1" quotePrefix="1" applyFont="1" applyFill="1" applyBorder="1" applyAlignment="1" applyProtection="1">
      <alignment horizontal="center" vertical="center" shrinkToFit="1"/>
    </xf>
    <xf numFmtId="178" fontId="9" fillId="0" borderId="2" xfId="0" applyNumberFormat="1" applyFont="1" applyBorder="1" applyAlignment="1">
      <alignment horizontal="left" vertical="center" wrapText="1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5" fillId="2" borderId="2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0" fontId="11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38" fontId="2" fillId="0" borderId="2" xfId="3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vertical="center"/>
    </xf>
    <xf numFmtId="180" fontId="11" fillId="0" borderId="2" xfId="0" quotePrefix="1" applyNumberFormat="1" applyFont="1" applyFill="1" applyBorder="1" applyAlignment="1" applyProtection="1">
      <alignment horizontal="center" vertical="center"/>
    </xf>
    <xf numFmtId="0" fontId="22" fillId="0" borderId="10" xfId="0" applyFont="1" applyBorder="1" applyAlignment="1">
      <alignment horizontal="center" vertical="center" shrinkToFit="1"/>
    </xf>
    <xf numFmtId="178" fontId="29" fillId="0" borderId="31" xfId="0" applyNumberFormat="1" applyFont="1" applyFill="1" applyBorder="1" applyAlignment="1">
      <alignment horizontal="left" vertical="center" shrinkToFit="1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/>
    </xf>
    <xf numFmtId="0" fontId="0" fillId="4" borderId="0" xfId="0" applyFill="1"/>
    <xf numFmtId="178" fontId="9" fillId="0" borderId="2" xfId="0" applyNumberFormat="1" applyFont="1" applyFill="1" applyBorder="1" applyAlignment="1">
      <alignment horizontal="right" vertical="center" shrinkToFit="1"/>
    </xf>
    <xf numFmtId="0" fontId="2" fillId="0" borderId="2" xfId="0" quotePrefix="1" applyFont="1" applyBorder="1" applyAlignment="1">
      <alignment horizontal="right" vertical="center"/>
    </xf>
    <xf numFmtId="3" fontId="2" fillId="0" borderId="2" xfId="0" quotePrefix="1" applyNumberFormat="1" applyFont="1" applyBorder="1" applyAlignment="1">
      <alignment horizontal="right" vertical="center"/>
    </xf>
    <xf numFmtId="178" fontId="9" fillId="0" borderId="2" xfId="0" applyNumberFormat="1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181" fontId="23" fillId="3" borderId="2" xfId="0" applyNumberFormat="1" applyFont="1" applyFill="1" applyBorder="1" applyAlignment="1">
      <alignment horizontal="center" vertical="center" wrapText="1"/>
    </xf>
    <xf numFmtId="38" fontId="2" fillId="0" borderId="2" xfId="28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0" fillId="2" borderId="2" xfId="0" applyNumberFormat="1" applyFont="1" applyFill="1" applyBorder="1" applyAlignment="1" applyProtection="1">
      <alignment horizontal="center" vertical="center"/>
    </xf>
    <xf numFmtId="49" fontId="30" fillId="2" borderId="2" xfId="0" applyNumberFormat="1" applyFont="1" applyFill="1" applyBorder="1" applyAlignment="1" applyProtection="1">
      <alignment horizontal="center" vertical="center" shrinkToFit="1"/>
    </xf>
    <xf numFmtId="41" fontId="30" fillId="2" borderId="2" xfId="1" applyFont="1" applyFill="1" applyBorder="1" applyAlignment="1" applyProtection="1">
      <alignment horizontal="center" vertical="center"/>
    </xf>
    <xf numFmtId="49" fontId="30" fillId="2" borderId="2" xfId="0" applyNumberFormat="1" applyFont="1" applyFill="1" applyBorder="1" applyAlignment="1" applyProtection="1">
      <alignment horizontal="center" vertical="center"/>
    </xf>
    <xf numFmtId="0" fontId="31" fillId="4" borderId="2" xfId="0" applyNumberFormat="1" applyFont="1" applyFill="1" applyBorder="1" applyAlignment="1" applyProtection="1">
      <alignment horizontal="center" vertical="center"/>
    </xf>
    <xf numFmtId="0" fontId="32" fillId="4" borderId="2" xfId="0" applyFont="1" applyFill="1" applyBorder="1" applyAlignment="1" applyProtection="1">
      <alignment horizontal="center" vertical="center" shrinkToFit="1"/>
    </xf>
    <xf numFmtId="0" fontId="31" fillId="4" borderId="2" xfId="0" applyNumberFormat="1" applyFont="1" applyFill="1" applyBorder="1" applyAlignment="1" applyProtection="1"/>
    <xf numFmtId="0" fontId="31" fillId="4" borderId="2" xfId="0" applyNumberFormat="1" applyFont="1" applyFill="1" applyBorder="1" applyAlignment="1" applyProtection="1">
      <alignment horizontal="left" shrinkToFit="1"/>
    </xf>
    <xf numFmtId="0" fontId="31" fillId="4" borderId="2" xfId="0" applyNumberFormat="1" applyFont="1" applyFill="1" applyBorder="1" applyAlignment="1" applyProtection="1">
      <alignment horizontal="center" shrinkToFit="1"/>
    </xf>
    <xf numFmtId="41" fontId="31" fillId="4" borderId="2" xfId="1" applyFont="1" applyFill="1" applyBorder="1" applyAlignment="1" applyProtection="1">
      <alignment horizontal="center" vertical="center"/>
    </xf>
    <xf numFmtId="41" fontId="31" fillId="4" borderId="2" xfId="1" applyFont="1" applyFill="1" applyBorder="1" applyAlignment="1" applyProtection="1"/>
    <xf numFmtId="0" fontId="11" fillId="4" borderId="2" xfId="0" applyNumberFormat="1" applyFont="1" applyFill="1" applyBorder="1" applyAlignment="1" applyProtection="1">
      <alignment horizontal="center"/>
    </xf>
    <xf numFmtId="3" fontId="2" fillId="4" borderId="2" xfId="0" quotePrefix="1" applyNumberFormat="1" applyFont="1" applyFill="1" applyBorder="1" applyAlignment="1">
      <alignment horizontal="right" vertical="center"/>
    </xf>
    <xf numFmtId="178" fontId="9" fillId="4" borderId="2" xfId="0" applyNumberFormat="1" applyFont="1" applyFill="1" applyBorder="1" applyAlignment="1">
      <alignment horizontal="center" vertical="center"/>
    </xf>
    <xf numFmtId="38" fontId="2" fillId="4" borderId="2" xfId="2" applyNumberFormat="1" applyFont="1" applyFill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27" fillId="0" borderId="2" xfId="0" quotePrefix="1" applyFont="1" applyBorder="1" applyAlignment="1">
      <alignment horizontal="center" vertical="center"/>
    </xf>
    <xf numFmtId="41" fontId="31" fillId="4" borderId="2" xfId="1" quotePrefix="1" applyFont="1" applyFill="1" applyBorder="1" applyAlignment="1" applyProtection="1"/>
    <xf numFmtId="178" fontId="29" fillId="0" borderId="31" xfId="0" applyNumberFormat="1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3" fontId="34" fillId="0" borderId="2" xfId="0" applyNumberFormat="1" applyFont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center" vertical="center" wrapText="1"/>
    </xf>
    <xf numFmtId="38" fontId="2" fillId="0" borderId="2" xfId="62" applyNumberFormat="1" applyFont="1" applyBorder="1" applyAlignment="1">
      <alignment horizontal="right" vertical="center"/>
    </xf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38" fontId="2" fillId="0" borderId="2" xfId="4" applyNumberFormat="1" applyFont="1" applyBorder="1" applyAlignment="1">
      <alignment horizontal="center" vertical="center"/>
    </xf>
    <xf numFmtId="38" fontId="2" fillId="0" borderId="2" xfId="4" quotePrefix="1" applyNumberFormat="1" applyFont="1" applyBorder="1" applyAlignment="1">
      <alignment horizontal="center" vertical="center"/>
    </xf>
    <xf numFmtId="38" fontId="2" fillId="0" borderId="2" xfId="4" applyNumberFormat="1" applyFont="1" applyBorder="1" applyAlignment="1">
      <alignment horizontal="righ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3" fontId="2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38" fontId="27" fillId="0" borderId="2" xfId="72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4" fillId="0" borderId="0" xfId="0" applyFont="1"/>
    <xf numFmtId="0" fontId="2" fillId="4" borderId="2" xfId="0" applyFont="1" applyFill="1" applyBorder="1" applyAlignment="1">
      <alignment horizontal="center" vertical="center"/>
    </xf>
    <xf numFmtId="38" fontId="2" fillId="4" borderId="2" xfId="79" applyNumberFormat="1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38" fontId="2" fillId="4" borderId="2" xfId="79" quotePrefix="1" applyNumberFormat="1" applyFont="1" applyFill="1" applyBorder="1" applyAlignment="1">
      <alignment horizontal="center" vertical="center"/>
    </xf>
    <xf numFmtId="0" fontId="27" fillId="4" borderId="2" xfId="0" quotePrefix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4" borderId="0" xfId="0" applyFill="1"/>
    <xf numFmtId="3" fontId="2" fillId="0" borderId="2" xfId="0" quotePrefix="1" applyNumberFormat="1" applyFont="1" applyBorder="1" applyAlignment="1">
      <alignment horizontal="right" vertical="center"/>
    </xf>
    <xf numFmtId="0" fontId="15" fillId="4" borderId="2" xfId="0" applyFont="1" applyFill="1" applyBorder="1" applyAlignment="1">
      <alignment horizontal="center" vertical="center" wrapText="1"/>
    </xf>
    <xf numFmtId="0" fontId="31" fillId="4" borderId="2" xfId="0" applyNumberFormat="1" applyFont="1" applyFill="1" applyBorder="1" applyAlignment="1" applyProtection="1">
      <alignment horizontal="center" vertical="center"/>
    </xf>
    <xf numFmtId="0" fontId="32" fillId="4" borderId="2" xfId="0" applyFont="1" applyFill="1" applyBorder="1" applyAlignment="1" applyProtection="1">
      <alignment horizontal="center" vertical="center" shrinkToFit="1"/>
    </xf>
    <xf numFmtId="178" fontId="9" fillId="4" borderId="2" xfId="0" applyNumberFormat="1" applyFont="1" applyFill="1" applyBorder="1" applyAlignment="1">
      <alignment horizontal="center" vertical="center"/>
    </xf>
    <xf numFmtId="0" fontId="31" fillId="4" borderId="2" xfId="0" quotePrefix="1" applyNumberFormat="1" applyFont="1" applyFill="1" applyBorder="1" applyAlignment="1" applyProtection="1">
      <alignment horizontal="center" shrinkToFi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quotePrefix="1" applyNumberFormat="1" applyFont="1" applyFill="1" applyBorder="1" applyAlignment="1" applyProtection="1">
      <alignment horizontal="center" vertical="center"/>
    </xf>
    <xf numFmtId="41" fontId="2" fillId="0" borderId="2" xfId="1" quotePrefix="1" applyFont="1" applyFill="1" applyBorder="1" applyAlignment="1" applyProtection="1">
      <alignment horizontal="center" vertical="center"/>
    </xf>
    <xf numFmtId="9" fontId="33" fillId="0" borderId="2" xfId="0" applyNumberFormat="1" applyFont="1" applyFill="1" applyBorder="1" applyAlignment="1" applyProtection="1">
      <alignment horizontal="center" vertical="center" shrinkToFit="1"/>
    </xf>
    <xf numFmtId="182" fontId="33" fillId="0" borderId="2" xfId="0" quotePrefix="1" applyNumberFormat="1" applyFont="1" applyFill="1" applyBorder="1" applyAlignment="1" applyProtection="1">
      <alignment horizontal="center" vertical="center" shrinkToFit="1"/>
    </xf>
    <xf numFmtId="41" fontId="33" fillId="0" borderId="2" xfId="1" quotePrefix="1" applyFont="1" applyFill="1" applyBorder="1" applyAlignment="1" applyProtection="1">
      <alignment horizontal="center" vertical="center" shrinkToFit="1"/>
    </xf>
    <xf numFmtId="0" fontId="33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0" xfId="0" applyFont="1"/>
    <xf numFmtId="0" fontId="33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31" fillId="4" borderId="2" xfId="0" applyNumberFormat="1" applyFont="1" applyFill="1" applyBorder="1" applyAlignment="1" applyProtection="1">
      <alignment horizontal="left" vertical="center" shrinkToFit="1"/>
    </xf>
    <xf numFmtId="0" fontId="31" fillId="4" borderId="2" xfId="0" applyNumberFormat="1" applyFont="1" applyFill="1" applyBorder="1" applyAlignment="1" applyProtection="1">
      <alignment vertical="center"/>
    </xf>
    <xf numFmtId="0" fontId="0" fillId="4" borderId="0" xfId="0" applyFill="1" applyAlignment="1">
      <alignment vertical="center"/>
    </xf>
    <xf numFmtId="0" fontId="31" fillId="4" borderId="2" xfId="0" quotePrefix="1" applyNumberFormat="1" applyFont="1" applyFill="1" applyBorder="1" applyAlignment="1" applyProtection="1">
      <alignment horizontal="center" vertical="center" shrinkToFit="1"/>
    </xf>
    <xf numFmtId="41" fontId="31" fillId="4" borderId="2" xfId="1" quotePrefix="1" applyFont="1" applyFill="1" applyBorder="1" applyAlignment="1" applyProtection="1">
      <alignment vertical="center"/>
    </xf>
    <xf numFmtId="41" fontId="31" fillId="4" borderId="2" xfId="1" applyFont="1" applyFill="1" applyBorder="1" applyAlignment="1" applyProtection="1">
      <alignment vertical="center"/>
    </xf>
    <xf numFmtId="178" fontId="30" fillId="4" borderId="2" xfId="0" quotePrefix="1" applyNumberFormat="1" applyFont="1" applyFill="1" applyBorder="1" applyAlignment="1">
      <alignment horizontal="center" vertical="center" shrinkToFit="1"/>
    </xf>
    <xf numFmtId="180" fontId="31" fillId="4" borderId="2" xfId="0" applyNumberFormat="1" applyFont="1" applyFill="1" applyBorder="1" applyAlignment="1" applyProtection="1">
      <alignment horizontal="center" vertical="center" shrinkToFit="1"/>
    </xf>
    <xf numFmtId="41" fontId="31" fillId="4" borderId="2" xfId="1" applyFont="1" applyFill="1" applyBorder="1" applyAlignment="1" applyProtection="1">
      <alignment horizontal="right" vertical="center"/>
    </xf>
    <xf numFmtId="41" fontId="31" fillId="4" borderId="2" xfId="1" quotePrefix="1" applyFont="1" applyFill="1" applyBorder="1" applyAlignment="1" applyProtection="1">
      <alignment horizontal="right" vertical="center"/>
    </xf>
    <xf numFmtId="178" fontId="30" fillId="4" borderId="2" xfId="0" applyNumberFormat="1" applyFont="1" applyFill="1" applyBorder="1" applyAlignment="1">
      <alignment horizontal="right" vertical="center"/>
    </xf>
    <xf numFmtId="177" fontId="32" fillId="4" borderId="2" xfId="0" applyNumberFormat="1" applyFont="1" applyFill="1" applyBorder="1" applyAlignment="1" applyProtection="1">
      <alignment horizontal="right" vertical="center" wrapText="1"/>
    </xf>
    <xf numFmtId="41" fontId="30" fillId="4" borderId="2" xfId="1" applyFont="1" applyFill="1" applyBorder="1" applyAlignment="1">
      <alignment horizontal="right" vertical="center"/>
    </xf>
    <xf numFmtId="0" fontId="31" fillId="4" borderId="2" xfId="0" applyNumberFormat="1" applyFont="1" applyFill="1" applyBorder="1" applyAlignment="1" applyProtection="1">
      <alignment horizontal="right" vertical="center"/>
    </xf>
    <xf numFmtId="41" fontId="32" fillId="4" borderId="2" xfId="1" applyFont="1" applyFill="1" applyBorder="1" applyAlignment="1" applyProtection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3" fontId="17" fillId="0" borderId="23" xfId="0" applyNumberFormat="1" applyFont="1" applyBorder="1" applyAlignment="1">
      <alignment horizontal="center" vertical="center" shrinkToFit="1"/>
    </xf>
    <xf numFmtId="3" fontId="17" fillId="0" borderId="24" xfId="0" applyNumberFormat="1" applyFont="1" applyBorder="1" applyAlignment="1">
      <alignment horizontal="center" vertical="center" shrinkToFit="1"/>
    </xf>
    <xf numFmtId="9" fontId="17" fillId="0" borderId="8" xfId="0" applyNumberFormat="1" applyFont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shrinkToFit="1"/>
    </xf>
    <xf numFmtId="0" fontId="15" fillId="4" borderId="22" xfId="0" applyFont="1" applyFill="1" applyBorder="1" applyAlignment="1">
      <alignment horizontal="center" vertical="center" shrinkToFit="1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</cellXfs>
  <cellStyles count="141">
    <cellStyle name="쉼표 [0]" xfId="1" builtinId="6"/>
    <cellStyle name="쉼표 [0] 10" xfId="61"/>
    <cellStyle name="쉼표 [0] 10 2" xfId="131"/>
    <cellStyle name="쉼표 [0] 11" xfId="71"/>
    <cellStyle name="쉼표 [0] 2" xfId="3"/>
    <cellStyle name="쉼표 [0] 2 2" xfId="8"/>
    <cellStyle name="쉼표 [0] 2 2 2" xfId="18"/>
    <cellStyle name="쉼표 [0] 2 2 2 2" xfId="48"/>
    <cellStyle name="쉼표 [0] 2 2 2 2 2" xfId="118"/>
    <cellStyle name="쉼표 [0] 2 2 2 3" xfId="88"/>
    <cellStyle name="쉼표 [0] 2 2 3" xfId="28"/>
    <cellStyle name="쉼표 [0] 2 2 3 2" xfId="58"/>
    <cellStyle name="쉼표 [0] 2 2 3 2 2" xfId="128"/>
    <cellStyle name="쉼표 [0] 2 2 3 3" xfId="98"/>
    <cellStyle name="쉼표 [0] 2 2 4" xfId="38"/>
    <cellStyle name="쉼표 [0] 2 2 4 2" xfId="108"/>
    <cellStyle name="쉼표 [0] 2 2 5" xfId="68"/>
    <cellStyle name="쉼표 [0] 2 2 5 2" xfId="138"/>
    <cellStyle name="쉼표 [0] 2 2 6" xfId="78"/>
    <cellStyle name="쉼표 [0] 2 3" xfId="13"/>
    <cellStyle name="쉼표 [0] 2 3 2" xfId="43"/>
    <cellStyle name="쉼표 [0] 2 3 2 2" xfId="113"/>
    <cellStyle name="쉼표 [0] 2 3 3" xfId="83"/>
    <cellStyle name="쉼표 [0] 2 4" xfId="23"/>
    <cellStyle name="쉼표 [0] 2 4 2" xfId="53"/>
    <cellStyle name="쉼표 [0] 2 4 2 2" xfId="123"/>
    <cellStyle name="쉼표 [0] 2 4 3" xfId="93"/>
    <cellStyle name="쉼표 [0] 2 5" xfId="33"/>
    <cellStyle name="쉼표 [0] 2 5 2" xfId="103"/>
    <cellStyle name="쉼표 [0] 2 6" xfId="63"/>
    <cellStyle name="쉼표 [0] 2 6 2" xfId="133"/>
    <cellStyle name="쉼표 [0] 2 7" xfId="73"/>
    <cellStyle name="쉼표 [0] 3" xfId="4"/>
    <cellStyle name="쉼표 [0] 3 2" xfId="9"/>
    <cellStyle name="쉼표 [0] 3 2 2" xfId="19"/>
    <cellStyle name="쉼표 [0] 3 2 2 2" xfId="49"/>
    <cellStyle name="쉼표 [0] 3 2 2 2 2" xfId="119"/>
    <cellStyle name="쉼표 [0] 3 2 2 3" xfId="89"/>
    <cellStyle name="쉼표 [0] 3 2 3" xfId="29"/>
    <cellStyle name="쉼표 [0] 3 2 3 2" xfId="59"/>
    <cellStyle name="쉼표 [0] 3 2 3 2 2" xfId="129"/>
    <cellStyle name="쉼표 [0] 3 2 3 3" xfId="99"/>
    <cellStyle name="쉼표 [0] 3 2 4" xfId="39"/>
    <cellStyle name="쉼표 [0] 3 2 4 2" xfId="109"/>
    <cellStyle name="쉼표 [0] 3 2 5" xfId="69"/>
    <cellStyle name="쉼표 [0] 3 2 5 2" xfId="139"/>
    <cellStyle name="쉼표 [0] 3 2 6" xfId="79"/>
    <cellStyle name="쉼표 [0] 3 3" xfId="14"/>
    <cellStyle name="쉼표 [0] 3 3 2" xfId="44"/>
    <cellStyle name="쉼표 [0] 3 3 2 2" xfId="114"/>
    <cellStyle name="쉼표 [0] 3 3 3" xfId="84"/>
    <cellStyle name="쉼표 [0] 3 4" xfId="24"/>
    <cellStyle name="쉼표 [0] 3 4 2" xfId="54"/>
    <cellStyle name="쉼표 [0] 3 4 2 2" xfId="124"/>
    <cellStyle name="쉼표 [0] 3 4 3" xfId="94"/>
    <cellStyle name="쉼표 [0] 3 5" xfId="34"/>
    <cellStyle name="쉼표 [0] 3 5 2" xfId="104"/>
    <cellStyle name="쉼표 [0] 3 6" xfId="64"/>
    <cellStyle name="쉼표 [0] 3 6 2" xfId="134"/>
    <cellStyle name="쉼표 [0] 3 7" xfId="74"/>
    <cellStyle name="쉼표 [0] 4" xfId="2"/>
    <cellStyle name="쉼표 [0] 4 2" xfId="7"/>
    <cellStyle name="쉼표 [0] 4 2 2" xfId="17"/>
    <cellStyle name="쉼표 [0] 4 2 2 2" xfId="47"/>
    <cellStyle name="쉼표 [0] 4 2 2 2 2" xfId="117"/>
    <cellStyle name="쉼표 [0] 4 2 2 3" xfId="87"/>
    <cellStyle name="쉼표 [0] 4 2 3" xfId="27"/>
    <cellStyle name="쉼표 [0] 4 2 3 2" xfId="57"/>
    <cellStyle name="쉼표 [0] 4 2 3 2 2" xfId="127"/>
    <cellStyle name="쉼표 [0] 4 2 3 3" xfId="97"/>
    <cellStyle name="쉼표 [0] 4 2 4" xfId="37"/>
    <cellStyle name="쉼표 [0] 4 2 4 2" xfId="107"/>
    <cellStyle name="쉼표 [0] 4 2 5" xfId="67"/>
    <cellStyle name="쉼표 [0] 4 2 5 2" xfId="137"/>
    <cellStyle name="쉼표 [0] 4 2 6" xfId="77"/>
    <cellStyle name="쉼표 [0] 4 3" xfId="12"/>
    <cellStyle name="쉼표 [0] 4 3 2" xfId="42"/>
    <cellStyle name="쉼표 [0] 4 3 2 2" xfId="112"/>
    <cellStyle name="쉼표 [0] 4 3 3" xfId="82"/>
    <cellStyle name="쉼표 [0] 4 4" xfId="22"/>
    <cellStyle name="쉼표 [0] 4 4 2" xfId="52"/>
    <cellStyle name="쉼표 [0] 4 4 2 2" xfId="122"/>
    <cellStyle name="쉼표 [0] 4 4 3" xfId="92"/>
    <cellStyle name="쉼표 [0] 4 5" xfId="32"/>
    <cellStyle name="쉼표 [0] 4 5 2" xfId="102"/>
    <cellStyle name="쉼표 [0] 4 6" xfId="62"/>
    <cellStyle name="쉼표 [0] 4 6 2" xfId="132"/>
    <cellStyle name="쉼표 [0] 4 7" xfId="72"/>
    <cellStyle name="쉼표 [0] 5" xfId="5"/>
    <cellStyle name="쉼표 [0] 5 2" xfId="10"/>
    <cellStyle name="쉼표 [0] 5 2 2" xfId="20"/>
    <cellStyle name="쉼표 [0] 5 2 2 2" xfId="50"/>
    <cellStyle name="쉼표 [0] 5 2 2 2 2" xfId="120"/>
    <cellStyle name="쉼표 [0] 5 2 2 3" xfId="90"/>
    <cellStyle name="쉼표 [0] 5 2 3" xfId="30"/>
    <cellStyle name="쉼표 [0] 5 2 3 2" xfId="60"/>
    <cellStyle name="쉼표 [0] 5 2 3 2 2" xfId="130"/>
    <cellStyle name="쉼표 [0] 5 2 3 3" xfId="100"/>
    <cellStyle name="쉼표 [0] 5 2 4" xfId="40"/>
    <cellStyle name="쉼표 [0] 5 2 4 2" xfId="110"/>
    <cellStyle name="쉼표 [0] 5 2 5" xfId="70"/>
    <cellStyle name="쉼표 [0] 5 2 5 2" xfId="140"/>
    <cellStyle name="쉼표 [0] 5 2 6" xfId="80"/>
    <cellStyle name="쉼표 [0] 5 3" xfId="15"/>
    <cellStyle name="쉼표 [0] 5 3 2" xfId="45"/>
    <cellStyle name="쉼표 [0] 5 3 2 2" xfId="115"/>
    <cellStyle name="쉼표 [0] 5 3 3" xfId="85"/>
    <cellStyle name="쉼표 [0] 5 4" xfId="25"/>
    <cellStyle name="쉼표 [0] 5 4 2" xfId="55"/>
    <cellStyle name="쉼표 [0] 5 4 2 2" xfId="125"/>
    <cellStyle name="쉼표 [0] 5 4 3" xfId="95"/>
    <cellStyle name="쉼표 [0] 5 5" xfId="35"/>
    <cellStyle name="쉼표 [0] 5 5 2" xfId="105"/>
    <cellStyle name="쉼표 [0] 5 6" xfId="65"/>
    <cellStyle name="쉼표 [0] 5 6 2" xfId="135"/>
    <cellStyle name="쉼표 [0] 5 7" xfId="75"/>
    <cellStyle name="쉼표 [0] 6" xfId="6"/>
    <cellStyle name="쉼표 [0] 6 2" xfId="16"/>
    <cellStyle name="쉼표 [0] 6 2 2" xfId="46"/>
    <cellStyle name="쉼표 [0] 6 2 2 2" xfId="116"/>
    <cellStyle name="쉼표 [0] 6 2 3" xfId="86"/>
    <cellStyle name="쉼표 [0] 6 3" xfId="26"/>
    <cellStyle name="쉼표 [0] 6 3 2" xfId="56"/>
    <cellStyle name="쉼표 [0] 6 3 2 2" xfId="126"/>
    <cellStyle name="쉼표 [0] 6 3 3" xfId="96"/>
    <cellStyle name="쉼표 [0] 6 4" xfId="36"/>
    <cellStyle name="쉼표 [0] 6 4 2" xfId="106"/>
    <cellStyle name="쉼표 [0] 6 5" xfId="66"/>
    <cellStyle name="쉼표 [0] 6 5 2" xfId="136"/>
    <cellStyle name="쉼표 [0] 6 6" xfId="76"/>
    <cellStyle name="쉼표 [0] 7" xfId="11"/>
    <cellStyle name="쉼표 [0] 7 2" xfId="41"/>
    <cellStyle name="쉼표 [0] 7 2 2" xfId="111"/>
    <cellStyle name="쉼표 [0] 7 3" xfId="81"/>
    <cellStyle name="쉼표 [0] 8" xfId="21"/>
    <cellStyle name="쉼표 [0] 8 2" xfId="51"/>
    <cellStyle name="쉼표 [0] 8 2 2" xfId="121"/>
    <cellStyle name="쉼표 [0] 8 3" xfId="91"/>
    <cellStyle name="쉼표 [0] 9" xfId="31"/>
    <cellStyle name="쉼표 [0] 9 2" xfId="10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tabSelected="1" zoomScale="85" zoomScaleNormal="85" workbookViewId="0">
      <selection activeCell="C25" sqref="C2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78" customWidth="1"/>
    <col min="9" max="9" width="12.44140625" customWidth="1"/>
    <col min="10" max="10" width="8.88671875" style="25"/>
    <col min="11" max="11" width="11.6640625" style="26" customWidth="1"/>
    <col min="12" max="12" width="6.6640625" style="25" customWidth="1"/>
  </cols>
  <sheetData>
    <row r="1" spans="1:12" ht="25.5">
      <c r="A1" s="218" t="s">
        <v>69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2" ht="25.5">
      <c r="A2" s="219" t="s">
        <v>70</v>
      </c>
      <c r="B2" s="219"/>
      <c r="C2" s="219"/>
      <c r="D2" s="51"/>
      <c r="E2" s="51"/>
      <c r="F2" s="51"/>
      <c r="G2" s="51"/>
      <c r="H2" s="75"/>
      <c r="I2" s="51"/>
      <c r="J2" s="51"/>
      <c r="K2" s="51"/>
      <c r="L2" s="51"/>
    </row>
    <row r="3" spans="1:12" ht="24.75" customHeight="1">
      <c r="A3" s="52" t="s">
        <v>71</v>
      </c>
      <c r="B3" s="52" t="s">
        <v>51</v>
      </c>
      <c r="C3" s="52" t="s">
        <v>72</v>
      </c>
      <c r="D3" s="52" t="s">
        <v>73</v>
      </c>
      <c r="E3" s="52" t="s">
        <v>74</v>
      </c>
      <c r="F3" s="52" t="s">
        <v>75</v>
      </c>
      <c r="G3" s="52" t="s">
        <v>76</v>
      </c>
      <c r="H3" s="76" t="s">
        <v>77</v>
      </c>
      <c r="I3" s="53" t="s">
        <v>52</v>
      </c>
      <c r="J3" s="53" t="s">
        <v>78</v>
      </c>
      <c r="K3" s="53" t="s">
        <v>79</v>
      </c>
      <c r="L3" s="53" t="s">
        <v>1</v>
      </c>
    </row>
    <row r="4" spans="1:12" ht="24.75" customHeight="1">
      <c r="A4" s="153"/>
      <c r="B4" s="153"/>
      <c r="C4" s="149" t="s">
        <v>230</v>
      </c>
      <c r="D4" s="154"/>
      <c r="E4" s="154"/>
      <c r="F4" s="154"/>
      <c r="G4" s="154"/>
      <c r="H4" s="155"/>
      <c r="I4" s="154"/>
      <c r="J4" s="154"/>
      <c r="K4" s="154"/>
      <c r="L4" s="154"/>
    </row>
    <row r="5" spans="1:12" ht="24.75" customHeight="1">
      <c r="A5" s="153"/>
      <c r="B5" s="153"/>
      <c r="C5" s="153"/>
      <c r="D5" s="153"/>
      <c r="E5" s="153"/>
      <c r="F5" s="153"/>
      <c r="G5" s="153"/>
      <c r="H5" s="156"/>
      <c r="I5" s="154"/>
      <c r="J5" s="133"/>
      <c r="K5" s="133"/>
      <c r="L5" s="119"/>
    </row>
    <row r="6" spans="1:12" ht="24.75" customHeight="1">
      <c r="A6" s="133"/>
      <c r="B6" s="154"/>
      <c r="C6" s="153"/>
      <c r="D6" s="153"/>
      <c r="E6" s="154"/>
      <c r="F6" s="154"/>
      <c r="G6" s="154"/>
      <c r="H6" s="155"/>
      <c r="I6" s="154"/>
      <c r="J6" s="133"/>
      <c r="K6" s="133"/>
      <c r="L6" s="119"/>
    </row>
    <row r="7" spans="1:12" ht="24.75" customHeight="1">
      <c r="A7" s="123"/>
      <c r="B7" s="123"/>
      <c r="C7" s="149"/>
      <c r="D7" s="123"/>
      <c r="E7" s="123"/>
      <c r="F7" s="123"/>
      <c r="G7" s="123"/>
      <c r="H7" s="124"/>
      <c r="I7" s="125"/>
      <c r="J7" s="125"/>
      <c r="K7" s="125"/>
      <c r="L7" s="125"/>
    </row>
    <row r="8" spans="1:12" ht="24.75" customHeight="1">
      <c r="A8" s="120"/>
      <c r="B8" s="120"/>
      <c r="C8" s="127"/>
      <c r="D8" s="120"/>
      <c r="E8" s="120"/>
      <c r="F8" s="120"/>
      <c r="G8" s="120"/>
      <c r="H8" s="121"/>
      <c r="I8" s="122"/>
      <c r="J8" s="122"/>
      <c r="K8" s="122"/>
      <c r="L8" s="122"/>
    </row>
    <row r="9" spans="1:12" ht="24.75" customHeight="1">
      <c r="A9" s="120"/>
      <c r="B9" s="120"/>
      <c r="C9" s="120"/>
      <c r="D9" s="120"/>
      <c r="E9" s="120"/>
      <c r="F9" s="120"/>
      <c r="G9" s="120"/>
      <c r="H9" s="121"/>
      <c r="I9" s="122"/>
      <c r="J9" s="122"/>
      <c r="K9" s="122"/>
      <c r="L9" s="122"/>
    </row>
    <row r="10" spans="1:12" ht="24.75" customHeight="1">
      <c r="A10" s="123"/>
      <c r="B10" s="123"/>
      <c r="C10" s="123"/>
      <c r="D10" s="123"/>
      <c r="E10" s="123"/>
      <c r="F10" s="123"/>
      <c r="G10" s="123"/>
      <c r="H10" s="124"/>
      <c r="I10" s="125"/>
      <c r="J10" s="125"/>
      <c r="K10" s="125"/>
      <c r="L10" s="126"/>
    </row>
    <row r="11" spans="1:12" ht="24.75" customHeight="1">
      <c r="A11" s="123"/>
      <c r="B11" s="123"/>
      <c r="C11" s="123"/>
      <c r="D11" s="123"/>
      <c r="E11" s="123"/>
      <c r="F11" s="123"/>
      <c r="G11" s="123"/>
      <c r="H11" s="124"/>
      <c r="I11" s="125"/>
      <c r="J11" s="125"/>
      <c r="K11" s="125"/>
      <c r="L11" s="126"/>
    </row>
    <row r="12" spans="1:12" ht="24.75" customHeight="1">
      <c r="A12" s="123"/>
      <c r="B12" s="123"/>
      <c r="C12" s="127"/>
      <c r="D12" s="69"/>
      <c r="E12" s="69"/>
      <c r="F12" s="69"/>
      <c r="G12" s="69"/>
      <c r="H12" s="128"/>
      <c r="I12" s="69"/>
      <c r="J12" s="69"/>
      <c r="K12" s="69"/>
      <c r="L12" s="69"/>
    </row>
    <row r="13" spans="1:12" ht="24.75" customHeight="1">
      <c r="A13" s="55"/>
      <c r="B13" s="55"/>
      <c r="C13" s="127"/>
      <c r="D13" s="55"/>
      <c r="E13" s="55"/>
      <c r="F13" s="55"/>
      <c r="G13" s="55"/>
      <c r="H13" s="77"/>
      <c r="I13" s="55"/>
      <c r="J13" s="68"/>
      <c r="K13" s="56"/>
      <c r="L13" s="68"/>
    </row>
    <row r="14" spans="1:12" ht="24.75" customHeight="1">
      <c r="A14" s="55"/>
      <c r="B14" s="55"/>
      <c r="C14" s="55"/>
      <c r="D14" s="55"/>
      <c r="E14" s="55"/>
      <c r="F14" s="55"/>
      <c r="G14" s="55"/>
      <c r="H14" s="77"/>
      <c r="I14" s="55"/>
      <c r="J14" s="68"/>
      <c r="K14" s="56"/>
      <c r="L14" s="68"/>
    </row>
    <row r="15" spans="1:12" ht="24.75" customHeight="1">
      <c r="A15" s="55"/>
      <c r="B15" s="55"/>
      <c r="C15" s="55"/>
      <c r="D15" s="55"/>
      <c r="E15" s="55"/>
      <c r="F15" s="55"/>
      <c r="G15" s="55"/>
      <c r="H15" s="77"/>
      <c r="I15" s="55"/>
      <c r="J15" s="68"/>
      <c r="K15" s="56"/>
      <c r="L15" s="68"/>
    </row>
    <row r="16" spans="1:12" ht="24.75" customHeight="1">
      <c r="A16" s="55"/>
      <c r="B16" s="55"/>
      <c r="C16" s="55"/>
      <c r="D16" s="55"/>
      <c r="E16" s="55"/>
      <c r="F16" s="55"/>
      <c r="G16" s="55"/>
      <c r="H16" s="77"/>
      <c r="I16" s="55"/>
      <c r="J16" s="68"/>
      <c r="K16" s="56"/>
      <c r="L16" s="68"/>
    </row>
    <row r="17" spans="1:12" ht="24.75" customHeight="1">
      <c r="A17" s="55"/>
      <c r="B17" s="55"/>
      <c r="C17" s="55"/>
      <c r="D17" s="55"/>
      <c r="E17" s="55"/>
      <c r="F17" s="55"/>
      <c r="G17" s="55"/>
      <c r="H17" s="77"/>
      <c r="I17" s="55"/>
      <c r="J17" s="54"/>
      <c r="K17" s="56"/>
      <c r="L17" s="54"/>
    </row>
    <row r="18" spans="1:12" ht="24.75" customHeight="1">
      <c r="A18" s="55"/>
      <c r="B18" s="55"/>
      <c r="C18" s="55"/>
      <c r="D18" s="55"/>
      <c r="E18" s="55"/>
      <c r="F18" s="55"/>
      <c r="G18" s="55"/>
      <c r="H18" s="77"/>
      <c r="I18" s="55"/>
      <c r="J18" s="54"/>
      <c r="K18" s="56"/>
      <c r="L18" s="54"/>
    </row>
    <row r="19" spans="1:12" ht="24.75" customHeight="1">
      <c r="A19" s="55"/>
      <c r="B19" s="55"/>
      <c r="C19" s="55"/>
      <c r="D19" s="55"/>
      <c r="E19" s="55"/>
      <c r="F19" s="55"/>
      <c r="G19" s="55"/>
      <c r="H19" s="77"/>
      <c r="I19" s="55"/>
      <c r="J19" s="54"/>
      <c r="K19" s="56"/>
      <c r="L19" s="54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10 F4:F7 F12:F19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9" sqref="I9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22" customWidth="1"/>
  </cols>
  <sheetData>
    <row r="1" spans="1:9" ht="25.5">
      <c r="A1" s="220" t="s">
        <v>129</v>
      </c>
      <c r="B1" s="220"/>
      <c r="C1" s="220"/>
      <c r="D1" s="220"/>
      <c r="E1" s="220"/>
      <c r="F1" s="220"/>
      <c r="G1" s="220"/>
      <c r="H1" s="220"/>
      <c r="I1" s="220"/>
    </row>
    <row r="2" spans="1:9" ht="25.5">
      <c r="A2" s="221" t="s">
        <v>22</v>
      </c>
      <c r="B2" s="221"/>
      <c r="C2" s="1"/>
      <c r="D2" s="1"/>
      <c r="E2" s="1"/>
      <c r="F2" s="1"/>
      <c r="G2" s="1"/>
      <c r="H2" s="1"/>
      <c r="I2" s="86" t="s">
        <v>3</v>
      </c>
    </row>
    <row r="3" spans="1:9" ht="26.25" customHeight="1">
      <c r="A3" s="258" t="s">
        <v>4</v>
      </c>
      <c r="B3" s="256" t="s">
        <v>5</v>
      </c>
      <c r="C3" s="256" t="s">
        <v>110</v>
      </c>
      <c r="D3" s="256" t="s">
        <v>131</v>
      </c>
      <c r="E3" s="254" t="s">
        <v>134</v>
      </c>
      <c r="F3" s="255"/>
      <c r="G3" s="254" t="s">
        <v>135</v>
      </c>
      <c r="H3" s="255"/>
      <c r="I3" s="256" t="s">
        <v>130</v>
      </c>
    </row>
    <row r="4" spans="1:9" ht="28.5" customHeight="1">
      <c r="A4" s="259"/>
      <c r="B4" s="257"/>
      <c r="C4" s="257"/>
      <c r="D4" s="257"/>
      <c r="E4" s="89" t="s">
        <v>132</v>
      </c>
      <c r="F4" s="89" t="s">
        <v>133</v>
      </c>
      <c r="G4" s="89" t="s">
        <v>132</v>
      </c>
      <c r="H4" s="89" t="s">
        <v>133</v>
      </c>
      <c r="I4" s="257"/>
    </row>
    <row r="5" spans="1:9" ht="28.5" customHeight="1">
      <c r="A5" s="18"/>
      <c r="B5" s="44"/>
      <c r="C5" s="96" t="s">
        <v>136</v>
      </c>
      <c r="D5" s="37" t="s">
        <v>137</v>
      </c>
      <c r="E5" s="96" t="s">
        <v>138</v>
      </c>
      <c r="F5" s="37"/>
      <c r="G5" s="37"/>
      <c r="H5" s="37"/>
      <c r="I5" s="16"/>
    </row>
    <row r="6" spans="1:9" ht="28.5" customHeight="1">
      <c r="A6" s="18"/>
      <c r="B6" s="44"/>
      <c r="C6" s="37"/>
      <c r="D6" s="37"/>
      <c r="E6" s="37"/>
      <c r="F6" s="37"/>
      <c r="G6" s="37"/>
      <c r="H6" s="37"/>
      <c r="I6" s="16"/>
    </row>
    <row r="7" spans="1:9" ht="28.5" customHeight="1">
      <c r="A7" s="18"/>
      <c r="B7" s="44"/>
      <c r="C7" s="37"/>
      <c r="D7" s="37"/>
      <c r="E7" s="37"/>
      <c r="F7" s="37"/>
      <c r="G7" s="37"/>
      <c r="H7" s="37"/>
      <c r="I7" s="16"/>
    </row>
    <row r="8" spans="1:9" ht="28.5" customHeight="1">
      <c r="A8" s="18"/>
      <c r="B8" s="44"/>
      <c r="C8" s="37"/>
      <c r="D8" s="37"/>
      <c r="E8" s="37"/>
      <c r="F8" s="37"/>
      <c r="G8" s="37"/>
      <c r="H8" s="37"/>
      <c r="I8" s="16"/>
    </row>
    <row r="9" spans="1:9" ht="28.5" customHeight="1">
      <c r="A9" s="18"/>
      <c r="B9" s="44"/>
      <c r="C9" s="37"/>
      <c r="D9" s="37"/>
      <c r="E9" s="37"/>
      <c r="F9" s="37"/>
      <c r="G9" s="37"/>
      <c r="H9" s="37"/>
      <c r="I9" s="16"/>
    </row>
    <row r="10" spans="1:9" ht="28.5" customHeight="1">
      <c r="A10" s="18"/>
      <c r="B10" s="44"/>
      <c r="C10" s="48"/>
      <c r="D10" s="48"/>
      <c r="E10" s="48"/>
      <c r="F10" s="48"/>
      <c r="G10" s="48"/>
      <c r="H10" s="48"/>
      <c r="I10" s="16"/>
    </row>
    <row r="11" spans="1:9" ht="28.5" customHeight="1">
      <c r="A11" s="18"/>
      <c r="B11" s="44"/>
      <c r="C11" s="48"/>
      <c r="D11" s="48"/>
      <c r="E11" s="48"/>
      <c r="F11" s="48"/>
      <c r="G11" s="48"/>
      <c r="H11" s="48"/>
      <c r="I11" s="16"/>
    </row>
    <row r="12" spans="1:9" ht="28.5" customHeight="1">
      <c r="A12" s="18"/>
      <c r="B12" s="44"/>
      <c r="C12" s="48"/>
      <c r="D12" s="48"/>
      <c r="E12" s="48"/>
      <c r="F12" s="48"/>
      <c r="G12" s="48"/>
      <c r="H12" s="48"/>
      <c r="I12" s="16"/>
    </row>
    <row r="13" spans="1:9" ht="28.5" customHeight="1">
      <c r="A13" s="18"/>
      <c r="B13" s="13"/>
      <c r="C13" s="48"/>
      <c r="D13" s="48"/>
      <c r="E13" s="48"/>
      <c r="F13" s="48"/>
      <c r="G13" s="48"/>
      <c r="H13" s="48"/>
      <c r="I13" s="16"/>
    </row>
    <row r="14" spans="1:9" ht="28.5" customHeight="1">
      <c r="A14" s="18"/>
      <c r="B14" s="13"/>
      <c r="C14" s="48"/>
      <c r="D14" s="48"/>
      <c r="E14" s="48"/>
      <c r="F14" s="48"/>
      <c r="G14" s="48"/>
      <c r="H14" s="48"/>
      <c r="I14" s="16"/>
    </row>
    <row r="15" spans="1:9" ht="28.5" customHeight="1">
      <c r="A15" s="18"/>
      <c r="B15" s="13"/>
      <c r="C15" s="48"/>
      <c r="D15" s="48"/>
      <c r="E15" s="48"/>
      <c r="F15" s="48"/>
      <c r="G15" s="48"/>
      <c r="H15" s="48"/>
      <c r="I15" s="16"/>
    </row>
    <row r="16" spans="1:9" ht="28.5" customHeight="1">
      <c r="A16" s="18"/>
      <c r="B16" s="13"/>
      <c r="C16" s="17"/>
      <c r="D16" s="17"/>
      <c r="E16" s="17"/>
      <c r="F16" s="17"/>
      <c r="G16" s="17"/>
      <c r="H16" s="17"/>
      <c r="I16" s="16"/>
    </row>
    <row r="17" spans="3:9">
      <c r="C17" s="19"/>
      <c r="D17" s="19"/>
      <c r="E17" s="19"/>
      <c r="F17" s="19"/>
      <c r="G17" s="19"/>
      <c r="H17" s="19"/>
      <c r="I17" s="2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5" zoomScaleNormal="85" workbookViewId="0">
      <selection activeCell="E12" sqref="E1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5"/>
    <col min="11" max="11" width="11.6640625" style="26" customWidth="1"/>
    <col min="12" max="12" width="6.6640625" style="25" customWidth="1"/>
  </cols>
  <sheetData>
    <row r="1" spans="1:12" ht="25.5">
      <c r="A1" s="218" t="s">
        <v>118</v>
      </c>
      <c r="B1" s="218"/>
      <c r="C1" s="218"/>
      <c r="D1" s="218"/>
      <c r="E1" s="218"/>
      <c r="F1" s="218"/>
      <c r="G1" s="218"/>
      <c r="H1" s="218"/>
      <c r="I1" s="218"/>
    </row>
    <row r="2" spans="1:12" ht="24">
      <c r="A2" s="129" t="s">
        <v>50</v>
      </c>
      <c r="B2" s="130" t="s">
        <v>51</v>
      </c>
      <c r="C2" s="129" t="s">
        <v>66</v>
      </c>
      <c r="D2" s="129" t="s">
        <v>0</v>
      </c>
      <c r="E2" s="131" t="s">
        <v>67</v>
      </c>
      <c r="F2" s="129" t="s">
        <v>52</v>
      </c>
      <c r="G2" s="129" t="s">
        <v>53</v>
      </c>
      <c r="H2" s="129" t="s">
        <v>54</v>
      </c>
      <c r="I2" s="129" t="s">
        <v>1</v>
      </c>
    </row>
    <row r="3" spans="1:12" ht="24.75" customHeight="1">
      <c r="A3" s="170">
        <v>2018</v>
      </c>
      <c r="B3" s="170">
        <v>7</v>
      </c>
      <c r="C3" s="91" t="s">
        <v>226</v>
      </c>
      <c r="D3" s="170" t="s">
        <v>227</v>
      </c>
      <c r="E3" s="157">
        <v>6000</v>
      </c>
      <c r="F3" s="170" t="s">
        <v>181</v>
      </c>
      <c r="G3" s="170" t="s">
        <v>228</v>
      </c>
      <c r="H3" s="170" t="s">
        <v>229</v>
      </c>
      <c r="I3" s="168"/>
    </row>
    <row r="4" spans="1:12" s="175" customFormat="1" ht="24.75" customHeight="1">
      <c r="A4" s="171">
        <v>2018</v>
      </c>
      <c r="B4" s="171">
        <v>7</v>
      </c>
      <c r="C4" s="118" t="s">
        <v>246</v>
      </c>
      <c r="D4" s="170" t="s">
        <v>227</v>
      </c>
      <c r="E4" s="172" t="s">
        <v>249</v>
      </c>
      <c r="F4" s="171" t="s">
        <v>181</v>
      </c>
      <c r="G4" s="171" t="s">
        <v>247</v>
      </c>
      <c r="H4" s="171" t="s">
        <v>248</v>
      </c>
      <c r="I4" s="119"/>
      <c r="J4" s="173"/>
      <c r="K4" s="174"/>
      <c r="L4" s="173"/>
    </row>
    <row r="5" spans="1:12" ht="24.75" customHeight="1">
      <c r="A5" s="171"/>
      <c r="B5" s="171"/>
      <c r="C5" s="118"/>
      <c r="D5" s="70" t="s">
        <v>49</v>
      </c>
      <c r="E5" s="71" t="s">
        <v>80</v>
      </c>
      <c r="F5" s="70" t="s">
        <v>49</v>
      </c>
      <c r="G5" s="171"/>
      <c r="H5" s="171"/>
      <c r="I5" s="171"/>
    </row>
    <row r="6" spans="1:12" ht="24.75" customHeight="1">
      <c r="A6" s="171"/>
      <c r="B6" s="171"/>
      <c r="C6" s="118"/>
      <c r="D6" s="70"/>
      <c r="E6" s="71"/>
      <c r="F6" s="70"/>
      <c r="G6" s="171"/>
      <c r="H6" s="171"/>
      <c r="I6" s="119"/>
    </row>
    <row r="7" spans="1:12" ht="24.75" customHeight="1">
      <c r="A7" s="170"/>
      <c r="B7" s="170"/>
      <c r="C7" s="91"/>
      <c r="D7" s="170"/>
      <c r="E7" s="132"/>
      <c r="F7" s="171"/>
      <c r="G7" s="170"/>
      <c r="H7" s="170"/>
      <c r="I7" s="170"/>
    </row>
    <row r="8" spans="1:12" ht="24.75" customHeight="1">
      <c r="A8" s="170"/>
      <c r="B8" s="170"/>
      <c r="C8" s="93"/>
      <c r="D8" s="70"/>
      <c r="E8" s="71"/>
      <c r="F8" s="70"/>
      <c r="G8" s="169"/>
      <c r="H8" s="169"/>
      <c r="I8" s="170"/>
    </row>
    <row r="9" spans="1:12" ht="24.75" customHeight="1">
      <c r="A9" s="170"/>
      <c r="B9" s="170"/>
      <c r="C9" s="91"/>
      <c r="D9" s="70"/>
      <c r="E9" s="71"/>
      <c r="F9" s="70"/>
      <c r="G9" s="70"/>
      <c r="H9" s="170"/>
      <c r="I9" s="170"/>
    </row>
    <row r="10" spans="1:12" ht="24.75" customHeight="1">
      <c r="A10" s="56"/>
      <c r="B10" s="56"/>
      <c r="C10" s="91"/>
      <c r="D10" s="56"/>
      <c r="E10" s="94"/>
      <c r="F10" s="56"/>
      <c r="G10" s="56"/>
      <c r="H10" s="56"/>
      <c r="I10" s="68"/>
    </row>
    <row r="11" spans="1:12" ht="24.75" customHeight="1">
      <c r="A11" s="56"/>
      <c r="B11" s="56"/>
      <c r="C11" s="91"/>
      <c r="D11" s="56"/>
      <c r="E11" s="94"/>
      <c r="F11" s="56"/>
      <c r="G11" s="56"/>
      <c r="H11" s="56"/>
      <c r="I11" s="68"/>
    </row>
    <row r="12" spans="1:12" ht="24.75" customHeight="1">
      <c r="A12" s="56"/>
      <c r="B12" s="56"/>
      <c r="C12" s="91"/>
      <c r="D12" s="56"/>
      <c r="E12" s="92"/>
      <c r="F12" s="56"/>
      <c r="G12" s="56"/>
      <c r="H12" s="56"/>
      <c r="I12" s="68"/>
    </row>
    <row r="13" spans="1:12" ht="24.75" customHeight="1">
      <c r="A13" s="56"/>
      <c r="B13" s="56"/>
      <c r="C13" s="93"/>
      <c r="D13" s="56"/>
      <c r="E13" s="94"/>
      <c r="F13" s="56"/>
      <c r="G13" s="56"/>
      <c r="H13" s="56"/>
      <c r="I13" s="56"/>
    </row>
    <row r="14" spans="1:12" ht="24.75" customHeight="1">
      <c r="A14" s="56"/>
      <c r="B14" s="56"/>
      <c r="C14" s="93"/>
      <c r="D14" s="56"/>
      <c r="E14" s="92"/>
      <c r="F14" s="56"/>
      <c r="G14" s="56"/>
      <c r="H14" s="56"/>
      <c r="I14" s="56"/>
    </row>
    <row r="15" spans="1:12" ht="24.75" customHeight="1">
      <c r="A15" s="56"/>
      <c r="B15" s="56"/>
      <c r="C15" s="93"/>
      <c r="D15" s="56"/>
      <c r="E15" s="92"/>
      <c r="F15" s="56"/>
      <c r="G15" s="56"/>
      <c r="H15" s="56"/>
      <c r="I15" s="56"/>
    </row>
    <row r="16" spans="1:12" ht="24.75" customHeight="1">
      <c r="A16" s="56"/>
      <c r="B16" s="56"/>
      <c r="C16" s="91"/>
      <c r="D16" s="56"/>
      <c r="E16" s="95"/>
      <c r="F16" s="56"/>
      <c r="G16" s="56"/>
      <c r="H16" s="56"/>
      <c r="I16" s="68"/>
    </row>
    <row r="17" spans="1:9" ht="24.75" customHeight="1">
      <c r="A17" s="56"/>
      <c r="B17" s="56"/>
      <c r="C17" s="91"/>
      <c r="D17" s="56"/>
      <c r="E17" s="95"/>
      <c r="F17" s="56"/>
      <c r="G17" s="56"/>
      <c r="H17" s="56"/>
      <c r="I17" s="68"/>
    </row>
    <row r="18" spans="1:9" ht="24.75" customHeight="1">
      <c r="A18" s="56"/>
      <c r="B18" s="56"/>
      <c r="C18" s="91"/>
      <c r="D18" s="56"/>
      <c r="E18" s="95"/>
      <c r="F18" s="56"/>
      <c r="G18" s="56"/>
      <c r="H18" s="56"/>
      <c r="I18" s="68"/>
    </row>
    <row r="19" spans="1:9" ht="24.75" customHeight="1">
      <c r="A19" s="56"/>
      <c r="B19" s="56"/>
      <c r="C19" s="91"/>
      <c r="D19" s="56"/>
      <c r="E19" s="95"/>
      <c r="F19" s="56"/>
      <c r="G19" s="56"/>
      <c r="H19" s="56"/>
      <c r="I19" s="68"/>
    </row>
  </sheetData>
  <mergeCells count="1">
    <mergeCell ref="A1:I1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="85" zoomScaleNormal="85" workbookViewId="0">
      <selection activeCell="C13" sqref="C1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5"/>
    <col min="11" max="11" width="11.6640625" style="26" customWidth="1"/>
    <col min="12" max="12" width="11.33203125" style="25" bestFit="1" customWidth="1"/>
  </cols>
  <sheetData>
    <row r="1" spans="1:13" ht="25.5">
      <c r="A1" s="218" t="s">
        <v>125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3" ht="27" customHeight="1">
      <c r="A2" s="129" t="s">
        <v>50</v>
      </c>
      <c r="B2" s="130" t="s">
        <v>51</v>
      </c>
      <c r="C2" s="129" t="s">
        <v>124</v>
      </c>
      <c r="D2" s="129" t="s">
        <v>123</v>
      </c>
      <c r="E2" s="129" t="s">
        <v>0</v>
      </c>
      <c r="F2" s="130" t="s">
        <v>122</v>
      </c>
      <c r="G2" s="130" t="s">
        <v>121</v>
      </c>
      <c r="H2" s="130" t="s">
        <v>120</v>
      </c>
      <c r="I2" s="130" t="s">
        <v>119</v>
      </c>
      <c r="J2" s="129" t="s">
        <v>52</v>
      </c>
      <c r="K2" s="129" t="s">
        <v>53</v>
      </c>
      <c r="L2" s="129" t="s">
        <v>54</v>
      </c>
      <c r="M2" s="129" t="s">
        <v>1</v>
      </c>
    </row>
    <row r="3" spans="1:13" s="158" customFormat="1" ht="27" customHeight="1">
      <c r="A3" s="165">
        <v>2018</v>
      </c>
      <c r="B3" s="166">
        <v>7</v>
      </c>
      <c r="C3" s="165" t="s">
        <v>231</v>
      </c>
      <c r="D3" s="165" t="s">
        <v>232</v>
      </c>
      <c r="E3" s="165" t="s">
        <v>233</v>
      </c>
      <c r="F3" s="167">
        <v>105466</v>
      </c>
      <c r="G3" s="167">
        <v>178719</v>
      </c>
      <c r="H3" s="166"/>
      <c r="I3" s="167">
        <v>284185</v>
      </c>
      <c r="J3" s="165" t="s">
        <v>234</v>
      </c>
      <c r="K3" s="165" t="s">
        <v>235</v>
      </c>
      <c r="L3" s="165" t="s">
        <v>238</v>
      </c>
      <c r="M3" s="165"/>
    </row>
    <row r="4" spans="1:13" s="158" customFormat="1" ht="27" customHeight="1">
      <c r="A4" s="165">
        <v>2018</v>
      </c>
      <c r="B4" s="166">
        <v>7</v>
      </c>
      <c r="C4" s="165" t="s">
        <v>239</v>
      </c>
      <c r="D4" s="165" t="s">
        <v>240</v>
      </c>
      <c r="E4" s="165" t="s">
        <v>233</v>
      </c>
      <c r="F4" s="167">
        <v>44875</v>
      </c>
      <c r="G4" s="167">
        <v>278592</v>
      </c>
      <c r="H4" s="166">
        <v>129</v>
      </c>
      <c r="I4" s="167">
        <v>323596</v>
      </c>
      <c r="J4" s="165" t="s">
        <v>234</v>
      </c>
      <c r="K4" s="165" t="s">
        <v>236</v>
      </c>
      <c r="L4" s="165" t="s">
        <v>237</v>
      </c>
      <c r="M4" s="165"/>
    </row>
    <row r="5" spans="1:13" s="187" customFormat="1" ht="27" customHeight="1">
      <c r="A5" s="176">
        <v>2018</v>
      </c>
      <c r="B5" s="176">
        <v>7</v>
      </c>
      <c r="C5" s="178" t="s">
        <v>252</v>
      </c>
      <c r="D5" s="178" t="s">
        <v>253</v>
      </c>
      <c r="E5" s="180" t="s">
        <v>254</v>
      </c>
      <c r="F5" s="177">
        <v>50086</v>
      </c>
      <c r="G5" s="179">
        <v>2010</v>
      </c>
      <c r="H5" s="177"/>
      <c r="I5" s="177">
        <v>52096</v>
      </c>
      <c r="J5" s="176" t="s">
        <v>255</v>
      </c>
      <c r="K5" s="176" t="s">
        <v>256</v>
      </c>
      <c r="L5" s="176" t="s">
        <v>257</v>
      </c>
      <c r="M5" s="176"/>
    </row>
    <row r="6" spans="1:13" ht="27" customHeight="1">
      <c r="A6" s="160"/>
      <c r="B6" s="160"/>
      <c r="C6" s="161"/>
      <c r="D6" s="161"/>
      <c r="E6" s="150" t="s">
        <v>136</v>
      </c>
      <c r="F6" s="162" t="s">
        <v>137</v>
      </c>
      <c r="G6" s="163" t="s">
        <v>138</v>
      </c>
      <c r="H6" s="164"/>
      <c r="I6" s="164"/>
      <c r="J6" s="160"/>
      <c r="K6" s="160"/>
      <c r="L6" s="160"/>
      <c r="M6" s="159"/>
    </row>
  </sheetData>
  <mergeCells count="1">
    <mergeCell ref="A1:M1"/>
  </mergeCells>
  <phoneticPr fontId="3" type="noConversion"/>
  <dataValidations disablePrompts="1" count="1">
    <dataValidation type="textLength" operator="lessThanOrEqual" allowBlank="1" showInputMessage="1" showErrorMessage="1" sqref="J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C4" sqref="C4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20" t="s">
        <v>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25.5">
      <c r="A2" s="221" t="s">
        <v>22</v>
      </c>
      <c r="B2" s="221"/>
      <c r="C2" s="1"/>
      <c r="D2" s="1"/>
      <c r="E2" s="1"/>
      <c r="F2" s="2"/>
      <c r="G2" s="2"/>
      <c r="H2" s="2"/>
      <c r="I2" s="2"/>
      <c r="J2" s="222" t="s">
        <v>3</v>
      </c>
      <c r="K2" s="222"/>
    </row>
    <row r="3" spans="1:11" ht="22.5" customHeight="1">
      <c r="A3" s="8" t="s">
        <v>4</v>
      </c>
      <c r="B3" s="9" t="s">
        <v>5</v>
      </c>
      <c r="C3" s="9" t="s">
        <v>0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</v>
      </c>
    </row>
    <row r="4" spans="1:11" ht="47.25" customHeight="1">
      <c r="A4" s="3" t="s">
        <v>241</v>
      </c>
      <c r="B4" s="36" t="s">
        <v>242</v>
      </c>
      <c r="C4" s="81" t="s">
        <v>233</v>
      </c>
      <c r="D4" s="3" t="s">
        <v>243</v>
      </c>
      <c r="E4" s="3" t="s">
        <v>244</v>
      </c>
      <c r="F4" s="81" t="s">
        <v>245</v>
      </c>
      <c r="G4" s="12">
        <v>50000000</v>
      </c>
      <c r="H4" s="12">
        <v>45454545</v>
      </c>
      <c r="I4" s="35" t="s">
        <v>251</v>
      </c>
      <c r="J4" s="4" t="s">
        <v>250</v>
      </c>
      <c r="K4" s="3"/>
    </row>
    <row r="5" spans="1:11" ht="47.25" customHeight="1">
      <c r="A5" s="3"/>
      <c r="B5" s="36"/>
      <c r="C5" s="81" t="s">
        <v>49</v>
      </c>
      <c r="D5" s="3" t="s">
        <v>199</v>
      </c>
      <c r="E5" s="3" t="s">
        <v>200</v>
      </c>
      <c r="F5" s="81" t="s">
        <v>49</v>
      </c>
      <c r="G5" s="80"/>
      <c r="H5" s="12"/>
      <c r="I5" s="35"/>
      <c r="J5" s="4"/>
      <c r="K5" s="5"/>
    </row>
    <row r="6" spans="1:11" ht="47.25" customHeight="1">
      <c r="A6" s="79"/>
      <c r="B6" s="79"/>
      <c r="C6" s="81"/>
      <c r="D6" s="3"/>
      <c r="E6" s="3"/>
      <c r="F6" s="81"/>
      <c r="G6" s="80"/>
      <c r="H6" s="79"/>
      <c r="I6" s="79"/>
      <c r="J6" s="79"/>
      <c r="K6" s="79"/>
    </row>
    <row r="7" spans="1:11" ht="47.25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47.25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ht="47.25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 ht="47.25" customHeight="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47.25" customHeight="1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47.25" customHeight="1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</row>
    <row r="13" spans="1:11" ht="47.25" customHeight="1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K4" sqref="K4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20" t="s">
        <v>23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25.5">
      <c r="A2" s="221" t="s">
        <v>22</v>
      </c>
      <c r="B2" s="221"/>
      <c r="C2" s="1"/>
      <c r="D2" s="1"/>
      <c r="E2" s="1"/>
      <c r="F2" s="11"/>
      <c r="G2" s="11"/>
      <c r="H2" s="11"/>
      <c r="I2" s="11"/>
      <c r="J2" s="222" t="s">
        <v>3</v>
      </c>
      <c r="K2" s="222"/>
    </row>
    <row r="3" spans="1:11" ht="22.5" customHeight="1">
      <c r="A3" s="8" t="s">
        <v>4</v>
      </c>
      <c r="B3" s="9" t="s">
        <v>5</v>
      </c>
      <c r="C3" s="9" t="s">
        <v>0</v>
      </c>
      <c r="D3" s="9" t="s">
        <v>8</v>
      </c>
      <c r="E3" s="9" t="s">
        <v>24</v>
      </c>
      <c r="F3" s="9" t="s">
        <v>19</v>
      </c>
      <c r="G3" s="9" t="s">
        <v>25</v>
      </c>
      <c r="H3" s="9" t="s">
        <v>28</v>
      </c>
      <c r="I3" s="9" t="s">
        <v>26</v>
      </c>
      <c r="J3" s="9" t="s">
        <v>27</v>
      </c>
      <c r="K3" s="9" t="s">
        <v>1</v>
      </c>
    </row>
    <row r="4" spans="1:11" s="201" customFormat="1" ht="42" customHeight="1">
      <c r="A4" s="194" t="s">
        <v>258</v>
      </c>
      <c r="B4" s="183" t="s">
        <v>242</v>
      </c>
      <c r="C4" s="195" t="s">
        <v>233</v>
      </c>
      <c r="D4" s="194" t="s">
        <v>259</v>
      </c>
      <c r="E4" s="194" t="s">
        <v>260</v>
      </c>
      <c r="F4" s="196">
        <v>50562625</v>
      </c>
      <c r="G4" s="197">
        <v>0.88</v>
      </c>
      <c r="H4" s="202" t="s">
        <v>261</v>
      </c>
      <c r="I4" s="198">
        <v>0.90590000000000004</v>
      </c>
      <c r="J4" s="199">
        <v>45805020</v>
      </c>
      <c r="K4" s="200"/>
    </row>
    <row r="5" spans="1:11" ht="42" customHeight="1">
      <c r="A5" s="3"/>
      <c r="B5" s="83"/>
      <c r="C5" s="186" t="s">
        <v>49</v>
      </c>
      <c r="D5" s="181" t="s">
        <v>199</v>
      </c>
      <c r="E5" s="181" t="s">
        <v>200</v>
      </c>
      <c r="F5" s="186" t="s">
        <v>49</v>
      </c>
      <c r="G5" s="50"/>
      <c r="H5" s="82"/>
      <c r="I5" s="82"/>
      <c r="J5" s="84"/>
      <c r="K5" s="49"/>
    </row>
    <row r="6" spans="1:11" ht="42" customHeight="1">
      <c r="A6" s="3"/>
      <c r="B6" s="3"/>
      <c r="C6" s="81"/>
      <c r="D6" s="3"/>
      <c r="E6" s="3"/>
      <c r="F6" s="81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7" workbookViewId="0">
      <selection activeCell="K24" sqref="K24"/>
    </sheetView>
  </sheetViews>
  <sheetFormatPr defaultRowHeight="13.5"/>
  <cols>
    <col min="1" max="1" width="24.44140625" style="6" customWidth="1"/>
    <col min="2" max="2" width="17.77734375" style="6" bestFit="1" customWidth="1"/>
    <col min="3" max="3" width="9.5546875" style="6" customWidth="1"/>
    <col min="4" max="4" width="8.88671875" style="6" customWidth="1"/>
    <col min="5" max="5" width="9.21875" style="6" customWidth="1"/>
    <col min="6" max="9" width="9.6640625" style="6" customWidth="1"/>
  </cols>
  <sheetData>
    <row r="1" spans="1:9" ht="25.5">
      <c r="A1" s="220" t="s">
        <v>198</v>
      </c>
      <c r="B1" s="220"/>
      <c r="C1" s="220"/>
      <c r="D1" s="220"/>
      <c r="E1" s="220"/>
      <c r="F1" s="220"/>
      <c r="G1" s="220"/>
      <c r="H1" s="220"/>
      <c r="I1" s="220"/>
    </row>
    <row r="2" spans="1:9" ht="25.5">
      <c r="A2" s="7" t="s">
        <v>22</v>
      </c>
      <c r="B2" s="10"/>
      <c r="C2" s="1"/>
      <c r="D2" s="1"/>
      <c r="E2" s="1"/>
      <c r="F2" s="2"/>
      <c r="G2" s="2"/>
      <c r="H2" s="222" t="s">
        <v>3</v>
      </c>
      <c r="I2" s="222"/>
    </row>
    <row r="3" spans="1:9" ht="29.25" customHeight="1">
      <c r="A3" s="9" t="s">
        <v>5</v>
      </c>
      <c r="B3" s="9" t="s">
        <v>30</v>
      </c>
      <c r="C3" s="9" t="s">
        <v>13</v>
      </c>
      <c r="D3" s="9" t="s">
        <v>14</v>
      </c>
      <c r="E3" s="9" t="s">
        <v>15</v>
      </c>
      <c r="F3" s="9" t="s">
        <v>16</v>
      </c>
      <c r="G3" s="47" t="s">
        <v>68</v>
      </c>
      <c r="H3" s="9" t="s">
        <v>29</v>
      </c>
      <c r="I3" s="9" t="s">
        <v>17</v>
      </c>
    </row>
    <row r="4" spans="1:9" ht="24" customHeight="1">
      <c r="A4" s="13" t="s">
        <v>85</v>
      </c>
      <c r="B4" s="13" t="s">
        <v>86</v>
      </c>
      <c r="C4" s="14">
        <v>1023600</v>
      </c>
      <c r="D4" s="15" t="s">
        <v>82</v>
      </c>
      <c r="E4" s="15" t="s">
        <v>84</v>
      </c>
      <c r="F4" s="16" t="s">
        <v>81</v>
      </c>
      <c r="G4" s="16" t="s">
        <v>202</v>
      </c>
      <c r="H4" s="16" t="s">
        <v>201</v>
      </c>
      <c r="I4" s="112"/>
    </row>
    <row r="5" spans="1:9" ht="24" customHeight="1">
      <c r="A5" s="44" t="s">
        <v>204</v>
      </c>
      <c r="B5" s="85" t="s">
        <v>87</v>
      </c>
      <c r="C5" s="45">
        <v>13572000</v>
      </c>
      <c r="D5" s="43" t="s">
        <v>88</v>
      </c>
      <c r="E5" s="16" t="s">
        <v>84</v>
      </c>
      <c r="F5" s="16" t="s">
        <v>83</v>
      </c>
      <c r="G5" s="16" t="s">
        <v>202</v>
      </c>
      <c r="H5" s="16" t="s">
        <v>201</v>
      </c>
      <c r="I5" s="112"/>
    </row>
    <row r="6" spans="1:9" ht="24" customHeight="1">
      <c r="A6" s="44" t="s">
        <v>89</v>
      </c>
      <c r="B6" s="44" t="s">
        <v>90</v>
      </c>
      <c r="C6" s="45">
        <v>8428200</v>
      </c>
      <c r="D6" s="71" t="s">
        <v>91</v>
      </c>
      <c r="E6" s="70" t="s">
        <v>92</v>
      </c>
      <c r="F6" s="16" t="s">
        <v>93</v>
      </c>
      <c r="G6" s="16" t="s">
        <v>202</v>
      </c>
      <c r="H6" s="16" t="s">
        <v>201</v>
      </c>
      <c r="I6" s="112"/>
    </row>
    <row r="7" spans="1:9" ht="24" customHeight="1">
      <c r="A7" s="44" t="s">
        <v>205</v>
      </c>
      <c r="B7" s="44" t="s">
        <v>94</v>
      </c>
      <c r="C7" s="45">
        <v>3480000</v>
      </c>
      <c r="D7" s="43" t="s">
        <v>95</v>
      </c>
      <c r="E7" s="16" t="s">
        <v>92</v>
      </c>
      <c r="F7" s="16" t="s">
        <v>93</v>
      </c>
      <c r="G7" s="16" t="s">
        <v>202</v>
      </c>
      <c r="H7" s="16" t="s">
        <v>201</v>
      </c>
      <c r="I7" s="115"/>
    </row>
    <row r="8" spans="1:9" ht="24" customHeight="1">
      <c r="A8" s="44" t="s">
        <v>206</v>
      </c>
      <c r="B8" s="44" t="s">
        <v>96</v>
      </c>
      <c r="C8" s="45">
        <v>14964000</v>
      </c>
      <c r="D8" s="43" t="s">
        <v>97</v>
      </c>
      <c r="E8" s="16" t="s">
        <v>92</v>
      </c>
      <c r="F8" s="16" t="s">
        <v>93</v>
      </c>
      <c r="G8" s="16" t="s">
        <v>202</v>
      </c>
      <c r="H8" s="16" t="s">
        <v>201</v>
      </c>
      <c r="I8" s="116"/>
    </row>
    <row r="9" spans="1:9" ht="24" customHeight="1">
      <c r="A9" s="85" t="s">
        <v>207</v>
      </c>
      <c r="B9" s="44" t="s">
        <v>98</v>
      </c>
      <c r="C9" s="45">
        <v>3000000</v>
      </c>
      <c r="D9" s="43" t="s">
        <v>99</v>
      </c>
      <c r="E9" s="16" t="s">
        <v>92</v>
      </c>
      <c r="F9" s="16" t="s">
        <v>100</v>
      </c>
      <c r="G9" s="16" t="s">
        <v>202</v>
      </c>
      <c r="H9" s="16" t="s">
        <v>201</v>
      </c>
      <c r="I9" s="115"/>
    </row>
    <row r="10" spans="1:9" ht="24" customHeight="1">
      <c r="A10" s="44" t="s">
        <v>208</v>
      </c>
      <c r="B10" s="44" t="s">
        <v>101</v>
      </c>
      <c r="C10" s="45">
        <v>3840000</v>
      </c>
      <c r="D10" s="43" t="s">
        <v>102</v>
      </c>
      <c r="E10" s="16" t="s">
        <v>92</v>
      </c>
      <c r="F10" s="16" t="s">
        <v>93</v>
      </c>
      <c r="G10" s="16" t="s">
        <v>202</v>
      </c>
      <c r="H10" s="16" t="s">
        <v>201</v>
      </c>
      <c r="I10" s="115"/>
    </row>
    <row r="11" spans="1:9" ht="24" customHeight="1">
      <c r="A11" s="85" t="s">
        <v>209</v>
      </c>
      <c r="B11" s="44" t="s">
        <v>103</v>
      </c>
      <c r="C11" s="45">
        <v>5016000</v>
      </c>
      <c r="D11" s="43" t="s">
        <v>104</v>
      </c>
      <c r="E11" s="16" t="s">
        <v>105</v>
      </c>
      <c r="F11" s="16" t="s">
        <v>93</v>
      </c>
      <c r="G11" s="16" t="s">
        <v>202</v>
      </c>
      <c r="H11" s="16" t="s">
        <v>201</v>
      </c>
      <c r="I11" s="115"/>
    </row>
    <row r="12" spans="1:9" ht="24" customHeight="1">
      <c r="A12" s="44" t="s">
        <v>210</v>
      </c>
      <c r="B12" s="44" t="s">
        <v>106</v>
      </c>
      <c r="C12" s="45">
        <v>1752000</v>
      </c>
      <c r="D12" s="43" t="s">
        <v>107</v>
      </c>
      <c r="E12" s="16" t="s">
        <v>105</v>
      </c>
      <c r="F12" s="16" t="s">
        <v>93</v>
      </c>
      <c r="G12" s="16" t="s">
        <v>202</v>
      </c>
      <c r="H12" s="16" t="s">
        <v>201</v>
      </c>
      <c r="I12" s="115"/>
    </row>
    <row r="13" spans="1:9" ht="24" customHeight="1">
      <c r="A13" s="13" t="s">
        <v>211</v>
      </c>
      <c r="B13" s="13" t="s">
        <v>108</v>
      </c>
      <c r="C13" s="14">
        <v>6840000</v>
      </c>
      <c r="D13" s="43" t="s">
        <v>109</v>
      </c>
      <c r="E13" s="16" t="s">
        <v>105</v>
      </c>
      <c r="F13" s="16" t="s">
        <v>93</v>
      </c>
      <c r="G13" s="16" t="s">
        <v>202</v>
      </c>
      <c r="H13" s="16" t="s">
        <v>201</v>
      </c>
      <c r="I13" s="115"/>
    </row>
    <row r="14" spans="1:9" ht="24" customHeight="1">
      <c r="A14" s="13" t="s">
        <v>139</v>
      </c>
      <c r="B14" s="13" t="s">
        <v>141</v>
      </c>
      <c r="C14" s="14">
        <v>17850000</v>
      </c>
      <c r="D14" s="71" t="s">
        <v>142</v>
      </c>
      <c r="E14" s="70" t="s">
        <v>143</v>
      </c>
      <c r="F14" s="16" t="s">
        <v>144</v>
      </c>
      <c r="G14" s="16" t="s">
        <v>202</v>
      </c>
      <c r="H14" s="16" t="s">
        <v>201</v>
      </c>
      <c r="I14" s="115"/>
    </row>
    <row r="15" spans="1:9" ht="24" customHeight="1">
      <c r="A15" s="13" t="s">
        <v>171</v>
      </c>
      <c r="B15" s="13" t="s">
        <v>162</v>
      </c>
      <c r="C15" s="14">
        <v>3960000</v>
      </c>
      <c r="D15" s="15" t="s">
        <v>163</v>
      </c>
      <c r="E15" s="15" t="s">
        <v>164</v>
      </c>
      <c r="F15" s="16" t="s">
        <v>165</v>
      </c>
      <c r="G15" s="16" t="s">
        <v>202</v>
      </c>
      <c r="H15" s="16" t="s">
        <v>201</v>
      </c>
      <c r="I15" s="115"/>
    </row>
    <row r="16" spans="1:9" ht="24" customHeight="1">
      <c r="A16" s="13" t="s">
        <v>166</v>
      </c>
      <c r="B16" s="13" t="s">
        <v>170</v>
      </c>
      <c r="C16" s="14">
        <v>3960000</v>
      </c>
      <c r="D16" s="15" t="s">
        <v>167</v>
      </c>
      <c r="E16" s="15" t="s">
        <v>168</v>
      </c>
      <c r="F16" s="16" t="s">
        <v>169</v>
      </c>
      <c r="G16" s="16" t="s">
        <v>202</v>
      </c>
      <c r="H16" s="16" t="s">
        <v>201</v>
      </c>
      <c r="I16" s="110"/>
    </row>
    <row r="17" spans="1:9" ht="24" customHeight="1">
      <c r="A17" s="13" t="s">
        <v>174</v>
      </c>
      <c r="B17" s="13" t="s">
        <v>175</v>
      </c>
      <c r="C17" s="113" t="s">
        <v>173</v>
      </c>
      <c r="D17" s="71" t="s">
        <v>176</v>
      </c>
      <c r="E17" s="70" t="s">
        <v>177</v>
      </c>
      <c r="F17" s="16" t="s">
        <v>178</v>
      </c>
      <c r="G17" s="16" t="s">
        <v>202</v>
      </c>
      <c r="H17" s="16" t="s">
        <v>201</v>
      </c>
      <c r="I17" s="110"/>
    </row>
    <row r="18" spans="1:9" ht="24" customHeight="1">
      <c r="A18" s="13" t="s">
        <v>185</v>
      </c>
      <c r="B18" s="13" t="s">
        <v>187</v>
      </c>
      <c r="C18" s="114">
        <v>4179000</v>
      </c>
      <c r="D18" s="71" t="s">
        <v>285</v>
      </c>
      <c r="E18" s="70" t="s">
        <v>189</v>
      </c>
      <c r="F18" s="16" t="s">
        <v>192</v>
      </c>
      <c r="G18" s="16" t="s">
        <v>202</v>
      </c>
      <c r="H18" s="16" t="s">
        <v>201</v>
      </c>
      <c r="I18" s="110"/>
    </row>
    <row r="19" spans="1:9" ht="24" customHeight="1">
      <c r="A19" s="13" t="s">
        <v>186</v>
      </c>
      <c r="B19" s="13" t="s">
        <v>187</v>
      </c>
      <c r="C19" s="114">
        <v>4356000</v>
      </c>
      <c r="D19" s="71" t="s">
        <v>190</v>
      </c>
      <c r="E19" s="70" t="s">
        <v>191</v>
      </c>
      <c r="F19" s="16" t="s">
        <v>192</v>
      </c>
      <c r="G19" s="16" t="s">
        <v>202</v>
      </c>
      <c r="H19" s="16" t="s">
        <v>201</v>
      </c>
      <c r="I19" s="110"/>
    </row>
    <row r="20" spans="1:9" ht="24" customHeight="1">
      <c r="A20" s="139" t="s">
        <v>188</v>
      </c>
      <c r="B20" s="13" t="s">
        <v>193</v>
      </c>
      <c r="C20" s="114">
        <v>8580000</v>
      </c>
      <c r="D20" s="71" t="s">
        <v>194</v>
      </c>
      <c r="E20" s="71" t="s">
        <v>195</v>
      </c>
      <c r="F20" s="16" t="s">
        <v>196</v>
      </c>
      <c r="G20" s="16" t="s">
        <v>202</v>
      </c>
      <c r="H20" s="16" t="s">
        <v>201</v>
      </c>
      <c r="I20" s="110"/>
    </row>
    <row r="21" spans="1:9" s="111" customFormat="1" ht="24" customHeight="1">
      <c r="A21" s="191" t="s">
        <v>280</v>
      </c>
      <c r="B21" s="191" t="s">
        <v>281</v>
      </c>
      <c r="C21" s="146">
        <v>7600000</v>
      </c>
      <c r="D21" s="148" t="s">
        <v>286</v>
      </c>
      <c r="E21" s="148" t="s">
        <v>286</v>
      </c>
      <c r="F21" s="147" t="s">
        <v>287</v>
      </c>
      <c r="G21" s="192" t="s">
        <v>287</v>
      </c>
      <c r="H21" s="192" t="s">
        <v>287</v>
      </c>
      <c r="I21" s="145"/>
    </row>
    <row r="22" spans="1:9" ht="24" customHeight="1">
      <c r="A22" s="191" t="s">
        <v>282</v>
      </c>
      <c r="B22" s="191" t="s">
        <v>269</v>
      </c>
      <c r="C22" s="114">
        <v>1950300</v>
      </c>
      <c r="D22" s="71" t="s">
        <v>292</v>
      </c>
      <c r="E22" s="71" t="s">
        <v>292</v>
      </c>
      <c r="F22" s="71" t="s">
        <v>293</v>
      </c>
      <c r="G22" s="71" t="s">
        <v>293</v>
      </c>
      <c r="H22" s="182" t="s">
        <v>294</v>
      </c>
      <c r="I22" s="110"/>
    </row>
    <row r="23" spans="1:9" ht="24" customHeight="1">
      <c r="A23" s="191" t="s">
        <v>283</v>
      </c>
      <c r="B23" s="191" t="s">
        <v>284</v>
      </c>
      <c r="C23" s="114">
        <v>3392000</v>
      </c>
      <c r="D23" s="71" t="s">
        <v>288</v>
      </c>
      <c r="E23" s="71" t="s">
        <v>288</v>
      </c>
      <c r="F23" s="71" t="s">
        <v>290</v>
      </c>
      <c r="G23" s="71" t="s">
        <v>290</v>
      </c>
      <c r="H23" s="71" t="s">
        <v>290</v>
      </c>
      <c r="I23" s="110"/>
    </row>
    <row r="24" spans="1:9" ht="24" customHeight="1">
      <c r="A24" s="203" t="s">
        <v>291</v>
      </c>
      <c r="B24" s="206" t="s">
        <v>269</v>
      </c>
      <c r="C24" s="188">
        <v>3036000</v>
      </c>
      <c r="D24" s="71" t="s">
        <v>288</v>
      </c>
      <c r="E24" s="71" t="s">
        <v>288</v>
      </c>
      <c r="F24" s="182" t="s">
        <v>289</v>
      </c>
      <c r="G24" s="182" t="s">
        <v>289</v>
      </c>
      <c r="H24" s="182" t="s">
        <v>289</v>
      </c>
      <c r="I24" s="110"/>
    </row>
    <row r="25" spans="1:9" ht="24" customHeight="1">
      <c r="A25" s="13"/>
      <c r="B25" s="13"/>
      <c r="C25" s="70" t="s">
        <v>49</v>
      </c>
      <c r="D25" s="71" t="s">
        <v>80</v>
      </c>
      <c r="E25" s="70" t="s">
        <v>49</v>
      </c>
      <c r="F25" s="16"/>
      <c r="G25" s="16"/>
      <c r="H25" s="16"/>
      <c r="I25" s="46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6" zoomScale="115" zoomScaleNormal="115" workbookViewId="0">
      <selection activeCell="D31" sqref="D31"/>
    </sheetView>
  </sheetViews>
  <sheetFormatPr defaultRowHeight="13.5"/>
  <cols>
    <col min="1" max="1" width="12.5546875" style="6" customWidth="1"/>
    <col min="2" max="2" width="20.77734375" style="103" customWidth="1"/>
    <col min="3" max="3" width="11.109375" style="105" customWidth="1"/>
    <col min="4" max="4" width="9.5546875" style="104" customWidth="1"/>
    <col min="5" max="8" width="9.5546875" style="100" customWidth="1"/>
    <col min="9" max="9" width="16.109375" style="22" customWidth="1"/>
  </cols>
  <sheetData>
    <row r="1" spans="1:9" ht="25.5">
      <c r="A1" s="220" t="s">
        <v>18</v>
      </c>
      <c r="B1" s="220"/>
      <c r="C1" s="220"/>
      <c r="D1" s="220"/>
      <c r="E1" s="220"/>
      <c r="F1" s="220"/>
      <c r="G1" s="220"/>
      <c r="H1" s="220"/>
      <c r="I1" s="220"/>
    </row>
    <row r="2" spans="1:9" ht="25.5">
      <c r="A2" s="90" t="s">
        <v>22</v>
      </c>
      <c r="B2" s="101"/>
      <c r="C2" s="102"/>
      <c r="D2" s="99"/>
      <c r="E2" s="99"/>
      <c r="F2" s="99"/>
      <c r="G2" s="99"/>
      <c r="H2" s="99"/>
      <c r="I2" s="86" t="s">
        <v>115</v>
      </c>
    </row>
    <row r="3" spans="1:9" ht="24.75" customHeight="1">
      <c r="A3" s="134" t="s">
        <v>4</v>
      </c>
      <c r="B3" s="135" t="s">
        <v>5</v>
      </c>
      <c r="C3" s="135" t="s">
        <v>110</v>
      </c>
      <c r="D3" s="136" t="s">
        <v>111</v>
      </c>
      <c r="E3" s="136" t="s">
        <v>116</v>
      </c>
      <c r="F3" s="136" t="s">
        <v>112</v>
      </c>
      <c r="G3" s="136" t="s">
        <v>113</v>
      </c>
      <c r="H3" s="136" t="s">
        <v>114</v>
      </c>
      <c r="I3" s="137" t="s">
        <v>126</v>
      </c>
    </row>
    <row r="4" spans="1:9" s="205" customFormat="1" ht="22.5" customHeight="1">
      <c r="A4" s="190" t="s">
        <v>149</v>
      </c>
      <c r="B4" s="209" t="s">
        <v>266</v>
      </c>
      <c r="C4" s="210" t="s">
        <v>150</v>
      </c>
      <c r="D4" s="211">
        <v>1023600</v>
      </c>
      <c r="E4" s="212" t="s">
        <v>151</v>
      </c>
      <c r="F4" s="211">
        <v>85300</v>
      </c>
      <c r="G4" s="211"/>
      <c r="H4" s="211">
        <f>85300*5</f>
        <v>426500</v>
      </c>
      <c r="I4" s="213"/>
    </row>
    <row r="5" spans="1:9" s="205" customFormat="1" ht="22.5" customHeight="1">
      <c r="A5" s="190" t="s">
        <v>149</v>
      </c>
      <c r="B5" s="191" t="s">
        <v>270</v>
      </c>
      <c r="C5" s="191" t="s">
        <v>152</v>
      </c>
      <c r="D5" s="211">
        <v>3840000</v>
      </c>
      <c r="E5" s="211"/>
      <c r="F5" s="214">
        <v>320000</v>
      </c>
      <c r="G5" s="211"/>
      <c r="H5" s="214">
        <f>320000*5</f>
        <v>1600000</v>
      </c>
      <c r="I5" s="213"/>
    </row>
    <row r="6" spans="1:9" s="205" customFormat="1" ht="22.5" customHeight="1">
      <c r="A6" s="190" t="s">
        <v>149</v>
      </c>
      <c r="B6" s="191" t="s">
        <v>262</v>
      </c>
      <c r="C6" s="191" t="s">
        <v>153</v>
      </c>
      <c r="D6" s="211">
        <v>3000000</v>
      </c>
      <c r="E6" s="211"/>
      <c r="F6" s="214">
        <v>250000</v>
      </c>
      <c r="G6" s="211"/>
      <c r="H6" s="214">
        <f>250000*5</f>
        <v>1250000</v>
      </c>
      <c r="I6" s="213"/>
    </row>
    <row r="7" spans="1:9" s="205" customFormat="1" ht="22.5" customHeight="1">
      <c r="A7" s="190" t="s">
        <v>149</v>
      </c>
      <c r="B7" s="191" t="s">
        <v>273</v>
      </c>
      <c r="C7" s="191" t="s">
        <v>154</v>
      </c>
      <c r="D7" s="211">
        <v>5016000</v>
      </c>
      <c r="E7" s="211"/>
      <c r="F7" s="214">
        <v>418000</v>
      </c>
      <c r="G7" s="211"/>
      <c r="H7" s="214">
        <f>418000*5</f>
        <v>2090000</v>
      </c>
      <c r="I7" s="213"/>
    </row>
    <row r="8" spans="1:9" s="205" customFormat="1" ht="22.5" customHeight="1">
      <c r="A8" s="190" t="s">
        <v>149</v>
      </c>
      <c r="B8" s="191" t="s">
        <v>263</v>
      </c>
      <c r="C8" s="191" t="s">
        <v>155</v>
      </c>
      <c r="D8" s="211">
        <v>3480000</v>
      </c>
      <c r="E8" s="211"/>
      <c r="F8" s="214">
        <v>290000</v>
      </c>
      <c r="G8" s="211"/>
      <c r="H8" s="214">
        <f>290000*5</f>
        <v>1450000</v>
      </c>
      <c r="I8" s="213"/>
    </row>
    <row r="9" spans="1:9" s="205" customFormat="1" ht="22.5" customHeight="1">
      <c r="A9" s="190" t="s">
        <v>149</v>
      </c>
      <c r="B9" s="191" t="s">
        <v>264</v>
      </c>
      <c r="C9" s="191" t="s">
        <v>156</v>
      </c>
      <c r="D9" s="211">
        <v>1752000</v>
      </c>
      <c r="E9" s="211"/>
      <c r="F9" s="214">
        <v>146000</v>
      </c>
      <c r="G9" s="211"/>
      <c r="H9" s="214">
        <f>146000*5</f>
        <v>730000</v>
      </c>
      <c r="I9" s="213"/>
    </row>
    <row r="10" spans="1:9" s="205" customFormat="1" ht="22.5" customHeight="1">
      <c r="A10" s="190" t="s">
        <v>149</v>
      </c>
      <c r="B10" s="191" t="s">
        <v>265</v>
      </c>
      <c r="C10" s="191" t="s">
        <v>157</v>
      </c>
      <c r="D10" s="211">
        <v>14964000</v>
      </c>
      <c r="E10" s="211"/>
      <c r="F10" s="214">
        <v>1247000</v>
      </c>
      <c r="G10" s="211"/>
      <c r="H10" s="214">
        <f>1247000*5</f>
        <v>6235000</v>
      </c>
      <c r="I10" s="213"/>
    </row>
    <row r="11" spans="1:9" s="205" customFormat="1" ht="22.5" customHeight="1">
      <c r="A11" s="190" t="s">
        <v>149</v>
      </c>
      <c r="B11" s="191" t="s">
        <v>274</v>
      </c>
      <c r="C11" s="191" t="s">
        <v>158</v>
      </c>
      <c r="D11" s="211">
        <v>13572000</v>
      </c>
      <c r="E11" s="211"/>
      <c r="F11" s="214">
        <v>1131000</v>
      </c>
      <c r="G11" s="211"/>
      <c r="H11" s="214">
        <f>1131000*5</f>
        <v>5655000</v>
      </c>
      <c r="I11" s="213"/>
    </row>
    <row r="12" spans="1:9" s="205" customFormat="1" ht="22.5" customHeight="1">
      <c r="A12" s="190" t="s">
        <v>149</v>
      </c>
      <c r="B12" s="191" t="s">
        <v>272</v>
      </c>
      <c r="C12" s="191" t="s">
        <v>159</v>
      </c>
      <c r="D12" s="211">
        <v>6840000</v>
      </c>
      <c r="E12" s="211"/>
      <c r="F12" s="214">
        <v>570000</v>
      </c>
      <c r="G12" s="211"/>
      <c r="H12" s="214">
        <f>570000*5</f>
        <v>2850000</v>
      </c>
      <c r="I12" s="213"/>
    </row>
    <row r="13" spans="1:9" s="205" customFormat="1" ht="22.5" customHeight="1">
      <c r="A13" s="190" t="s">
        <v>149</v>
      </c>
      <c r="B13" s="191" t="s">
        <v>275</v>
      </c>
      <c r="C13" s="191" t="s">
        <v>160</v>
      </c>
      <c r="D13" s="215">
        <v>3960000</v>
      </c>
      <c r="E13" s="211"/>
      <c r="F13" s="214">
        <v>330000</v>
      </c>
      <c r="G13" s="211"/>
      <c r="H13" s="214">
        <f>330000*5</f>
        <v>1650000</v>
      </c>
      <c r="I13" s="216"/>
    </row>
    <row r="14" spans="1:9" s="205" customFormat="1" ht="22.5" customHeight="1">
      <c r="A14" s="190" t="s">
        <v>149</v>
      </c>
      <c r="B14" s="191" t="s">
        <v>276</v>
      </c>
      <c r="C14" s="191" t="s">
        <v>161</v>
      </c>
      <c r="D14" s="215">
        <v>3960000</v>
      </c>
      <c r="E14" s="211"/>
      <c r="F14" s="214">
        <v>330000</v>
      </c>
      <c r="G14" s="211"/>
      <c r="H14" s="214">
        <f>330000*5</f>
        <v>1650000</v>
      </c>
      <c r="I14" s="216"/>
    </row>
    <row r="15" spans="1:9" s="205" customFormat="1" ht="22.5" customHeight="1">
      <c r="A15" s="190" t="s">
        <v>149</v>
      </c>
      <c r="B15" s="191" t="s">
        <v>277</v>
      </c>
      <c r="C15" s="191" t="s">
        <v>140</v>
      </c>
      <c r="D15" s="217">
        <v>17850000</v>
      </c>
      <c r="E15" s="211"/>
      <c r="F15" s="211"/>
      <c r="G15" s="211"/>
      <c r="H15" s="214">
        <f>1487500*5</f>
        <v>7437500</v>
      </c>
      <c r="I15" s="216"/>
    </row>
    <row r="16" spans="1:9" s="205" customFormat="1" ht="22.5" customHeight="1">
      <c r="A16" s="190" t="s">
        <v>149</v>
      </c>
      <c r="B16" s="191" t="s">
        <v>184</v>
      </c>
      <c r="C16" s="191" t="s">
        <v>172</v>
      </c>
      <c r="D16" s="217">
        <v>4179000</v>
      </c>
      <c r="E16" s="217"/>
      <c r="F16" s="214">
        <v>617000</v>
      </c>
      <c r="G16" s="211"/>
      <c r="H16" s="214">
        <f>617000*2</f>
        <v>1234000</v>
      </c>
      <c r="I16" s="216"/>
    </row>
    <row r="17" spans="1:9" s="205" customFormat="1" ht="22.5" customHeight="1">
      <c r="A17" s="190" t="s">
        <v>22</v>
      </c>
      <c r="B17" s="191" t="s">
        <v>278</v>
      </c>
      <c r="C17" s="191" t="s">
        <v>172</v>
      </c>
      <c r="D17" s="217">
        <v>4356000</v>
      </c>
      <c r="E17" s="217"/>
      <c r="F17" s="214">
        <v>363000</v>
      </c>
      <c r="G17" s="211"/>
      <c r="H17" s="214">
        <f>363000*5</f>
        <v>1815000</v>
      </c>
      <c r="I17" s="216"/>
    </row>
    <row r="18" spans="1:9" s="205" customFormat="1" ht="22.5" customHeight="1">
      <c r="A18" s="190" t="s">
        <v>22</v>
      </c>
      <c r="B18" s="191" t="s">
        <v>271</v>
      </c>
      <c r="C18" s="191" t="s">
        <v>183</v>
      </c>
      <c r="D18" s="217">
        <v>8580000</v>
      </c>
      <c r="E18" s="217"/>
      <c r="F18" s="211">
        <v>1430000</v>
      </c>
      <c r="G18" s="217"/>
      <c r="H18" s="214">
        <f>715000*5</f>
        <v>3575000</v>
      </c>
      <c r="I18" s="216"/>
    </row>
    <row r="19" spans="1:9" s="205" customFormat="1" ht="22.5" customHeight="1">
      <c r="A19" s="190" t="s">
        <v>279</v>
      </c>
      <c r="B19" s="191" t="s">
        <v>280</v>
      </c>
      <c r="C19" s="191" t="s">
        <v>281</v>
      </c>
      <c r="D19" s="217">
        <v>7600000</v>
      </c>
      <c r="E19" s="217"/>
      <c r="F19" s="214"/>
      <c r="G19" s="217">
        <v>7600000</v>
      </c>
      <c r="H19" s="217">
        <v>7600000</v>
      </c>
      <c r="I19" s="216"/>
    </row>
    <row r="20" spans="1:9" s="205" customFormat="1" ht="22.5" customHeight="1">
      <c r="A20" s="190" t="s">
        <v>279</v>
      </c>
      <c r="B20" s="191" t="s">
        <v>291</v>
      </c>
      <c r="C20" s="191" t="s">
        <v>269</v>
      </c>
      <c r="D20" s="217">
        <v>3036000</v>
      </c>
      <c r="E20" s="217"/>
      <c r="F20" s="214"/>
      <c r="G20" s="217">
        <v>3036000</v>
      </c>
      <c r="H20" s="217">
        <v>3036000</v>
      </c>
      <c r="I20" s="216"/>
    </row>
    <row r="21" spans="1:9" s="205" customFormat="1" ht="22.5" customHeight="1">
      <c r="A21" s="190" t="s">
        <v>258</v>
      </c>
      <c r="B21" s="191" t="s">
        <v>283</v>
      </c>
      <c r="C21" s="191" t="s">
        <v>284</v>
      </c>
      <c r="D21" s="217">
        <v>3012000</v>
      </c>
      <c r="E21" s="217"/>
      <c r="F21" s="211"/>
      <c r="G21" s="217">
        <v>3012000</v>
      </c>
      <c r="H21" s="217">
        <v>3012000</v>
      </c>
      <c r="I21" s="216"/>
    </row>
    <row r="22" spans="1:9" s="205" customFormat="1" ht="22.5" customHeight="1">
      <c r="A22" s="190" t="s">
        <v>267</v>
      </c>
      <c r="B22" s="203" t="s">
        <v>268</v>
      </c>
      <c r="C22" s="206" t="s">
        <v>269</v>
      </c>
      <c r="D22" s="143">
        <v>1950300</v>
      </c>
      <c r="E22" s="143"/>
      <c r="F22" s="207"/>
      <c r="G22" s="208">
        <v>1950300</v>
      </c>
      <c r="H22" s="143">
        <v>1950300</v>
      </c>
      <c r="I22" s="204"/>
    </row>
    <row r="23" spans="1:9" s="111" customFormat="1" ht="22.5" customHeight="1">
      <c r="A23" s="138"/>
      <c r="B23" s="141"/>
      <c r="C23" s="193" t="s">
        <v>49</v>
      </c>
      <c r="D23" s="143" t="s">
        <v>212</v>
      </c>
      <c r="E23" s="143" t="s">
        <v>213</v>
      </c>
      <c r="F23" s="151" t="s">
        <v>49</v>
      </c>
      <c r="G23" s="143"/>
      <c r="H23" s="143"/>
      <c r="I23" s="140"/>
    </row>
    <row r="24" spans="1:9" s="111" customFormat="1" ht="22.5" customHeight="1">
      <c r="A24" s="138"/>
      <c r="B24" s="141"/>
      <c r="C24" s="142"/>
      <c r="D24" s="143"/>
      <c r="E24" s="144"/>
      <c r="F24" s="144"/>
      <c r="G24" s="143"/>
      <c r="H24" s="143"/>
      <c r="I24" s="140"/>
    </row>
    <row r="25" spans="1:9" s="111" customFormat="1" ht="22.5" customHeight="1">
      <c r="A25" s="138"/>
      <c r="B25" s="141"/>
      <c r="C25" s="142"/>
      <c r="D25" s="143"/>
      <c r="E25" s="144"/>
      <c r="F25" s="144"/>
      <c r="G25" s="143"/>
      <c r="H25" s="143"/>
      <c r="I25" s="140"/>
    </row>
    <row r="26" spans="1:9" s="111" customFormat="1" ht="22.5" customHeight="1">
      <c r="A26" s="138"/>
      <c r="B26" s="141"/>
      <c r="C26" s="142"/>
      <c r="D26" s="143"/>
      <c r="E26" s="143"/>
      <c r="F26" s="144"/>
      <c r="G26" s="143"/>
      <c r="H26" s="143"/>
      <c r="I26" s="140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J30" sqref="J30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20" t="s">
        <v>20</v>
      </c>
      <c r="B1" s="220"/>
      <c r="C1" s="220"/>
      <c r="D1" s="220"/>
      <c r="E1" s="220"/>
    </row>
    <row r="2" spans="1:5" ht="26.25" thickBot="1">
      <c r="A2" s="38" t="s">
        <v>22</v>
      </c>
      <c r="B2" s="38"/>
      <c r="C2" s="1"/>
      <c r="D2" s="1"/>
      <c r="E2" s="39" t="s">
        <v>56</v>
      </c>
    </row>
    <row r="3" spans="1:5" ht="24.75" customHeight="1" thickTop="1">
      <c r="A3" s="223" t="s">
        <v>57</v>
      </c>
      <c r="B3" s="40" t="s">
        <v>58</v>
      </c>
      <c r="C3" s="226" t="s">
        <v>295</v>
      </c>
      <c r="D3" s="227"/>
      <c r="E3" s="228"/>
    </row>
    <row r="4" spans="1:5" ht="24.75" customHeight="1">
      <c r="A4" s="224"/>
      <c r="B4" s="41" t="s">
        <v>59</v>
      </c>
      <c r="C4" s="65">
        <v>8000000</v>
      </c>
      <c r="D4" s="57" t="s">
        <v>197</v>
      </c>
      <c r="E4" s="66" t="s">
        <v>296</v>
      </c>
    </row>
    <row r="5" spans="1:5" ht="24.75" customHeight="1">
      <c r="A5" s="224"/>
      <c r="B5" s="41" t="s">
        <v>60</v>
      </c>
      <c r="C5" s="58">
        <v>0.95</v>
      </c>
      <c r="D5" s="57" t="s">
        <v>34</v>
      </c>
      <c r="E5" s="66">
        <v>7600000</v>
      </c>
    </row>
    <row r="6" spans="1:5" ht="24.75" customHeight="1">
      <c r="A6" s="224"/>
      <c r="B6" s="41" t="s">
        <v>33</v>
      </c>
      <c r="C6" s="59" t="s">
        <v>203</v>
      </c>
      <c r="D6" s="57" t="s">
        <v>145</v>
      </c>
      <c r="E6" s="67" t="s">
        <v>297</v>
      </c>
    </row>
    <row r="7" spans="1:5" ht="24.75" customHeight="1">
      <c r="A7" s="224"/>
      <c r="B7" s="41" t="s">
        <v>61</v>
      </c>
      <c r="C7" s="60" t="s">
        <v>147</v>
      </c>
      <c r="D7" s="57" t="s">
        <v>62</v>
      </c>
      <c r="E7" s="67" t="s">
        <v>298</v>
      </c>
    </row>
    <row r="8" spans="1:5" ht="24.75" customHeight="1">
      <c r="A8" s="224"/>
      <c r="B8" s="41" t="s">
        <v>63</v>
      </c>
      <c r="C8" s="60" t="s">
        <v>216</v>
      </c>
      <c r="D8" s="57" t="s">
        <v>36</v>
      </c>
      <c r="E8" s="61" t="s">
        <v>108</v>
      </c>
    </row>
    <row r="9" spans="1:5" ht="24.75" customHeight="1" thickBot="1">
      <c r="A9" s="225"/>
      <c r="B9" s="42" t="s">
        <v>64</v>
      </c>
      <c r="C9" s="62" t="s">
        <v>182</v>
      </c>
      <c r="D9" s="63" t="s">
        <v>65</v>
      </c>
      <c r="E9" s="64" t="s">
        <v>299</v>
      </c>
    </row>
    <row r="10" spans="1:5" ht="24.75" customHeight="1" thickTop="1">
      <c r="A10" s="223" t="s">
        <v>146</v>
      </c>
      <c r="B10" s="40" t="s">
        <v>58</v>
      </c>
      <c r="C10" s="226" t="s">
        <v>300</v>
      </c>
      <c r="D10" s="227"/>
      <c r="E10" s="228"/>
    </row>
    <row r="11" spans="1:5" ht="24.75" customHeight="1">
      <c r="A11" s="224"/>
      <c r="B11" s="41" t="s">
        <v>59</v>
      </c>
      <c r="C11" s="65">
        <v>1120000</v>
      </c>
      <c r="D11" s="57" t="s">
        <v>197</v>
      </c>
      <c r="E11" s="66" t="s">
        <v>214</v>
      </c>
    </row>
    <row r="12" spans="1:5" ht="24.75" customHeight="1">
      <c r="A12" s="224"/>
      <c r="B12" s="41" t="s">
        <v>60</v>
      </c>
      <c r="C12" s="58">
        <v>0.94289999999999996</v>
      </c>
      <c r="D12" s="57" t="s">
        <v>34</v>
      </c>
      <c r="E12" s="66">
        <v>1056000</v>
      </c>
    </row>
    <row r="13" spans="1:5" ht="24.75" customHeight="1">
      <c r="A13" s="224"/>
      <c r="B13" s="41" t="s">
        <v>33</v>
      </c>
      <c r="C13" s="59" t="s">
        <v>301</v>
      </c>
      <c r="D13" s="57" t="s">
        <v>145</v>
      </c>
      <c r="E13" s="67" t="s">
        <v>302</v>
      </c>
    </row>
    <row r="14" spans="1:5" ht="24.75" customHeight="1">
      <c r="A14" s="224"/>
      <c r="B14" s="41" t="s">
        <v>61</v>
      </c>
      <c r="C14" s="60" t="s">
        <v>147</v>
      </c>
      <c r="D14" s="57" t="s">
        <v>62</v>
      </c>
      <c r="E14" s="67"/>
    </row>
    <row r="15" spans="1:5" ht="24.75" customHeight="1">
      <c r="A15" s="224"/>
      <c r="B15" s="41" t="s">
        <v>63</v>
      </c>
      <c r="C15" s="60" t="s">
        <v>303</v>
      </c>
      <c r="D15" s="57" t="s">
        <v>36</v>
      </c>
      <c r="E15" s="61" t="s">
        <v>304</v>
      </c>
    </row>
    <row r="16" spans="1:5" ht="24.75" customHeight="1" thickBot="1">
      <c r="A16" s="225"/>
      <c r="B16" s="42" t="s">
        <v>64</v>
      </c>
      <c r="C16" s="62" t="s">
        <v>182</v>
      </c>
      <c r="D16" s="63" t="s">
        <v>65</v>
      </c>
      <c r="E16" s="97" t="s">
        <v>305</v>
      </c>
    </row>
    <row r="17" spans="1:5" ht="24.75" customHeight="1" thickTop="1">
      <c r="A17" s="223" t="s">
        <v>57</v>
      </c>
      <c r="B17" s="40" t="s">
        <v>58</v>
      </c>
      <c r="C17" s="226" t="s">
        <v>306</v>
      </c>
      <c r="D17" s="227"/>
      <c r="E17" s="228"/>
    </row>
    <row r="18" spans="1:5" ht="24.75" customHeight="1">
      <c r="A18" s="224"/>
      <c r="B18" s="41" t="s">
        <v>59</v>
      </c>
      <c r="C18" s="65">
        <v>52800000</v>
      </c>
      <c r="D18" s="57" t="s">
        <v>197</v>
      </c>
      <c r="E18" s="66" t="s">
        <v>311</v>
      </c>
    </row>
    <row r="19" spans="1:5" ht="24.75" customHeight="1">
      <c r="A19" s="224"/>
      <c r="B19" s="41" t="s">
        <v>60</v>
      </c>
      <c r="C19" s="58">
        <v>0.95269999999999999</v>
      </c>
      <c r="D19" s="57" t="s">
        <v>34</v>
      </c>
      <c r="E19" s="66">
        <v>50300000</v>
      </c>
    </row>
    <row r="20" spans="1:5" ht="24.75" customHeight="1">
      <c r="A20" s="224"/>
      <c r="B20" s="41" t="s">
        <v>33</v>
      </c>
      <c r="C20" s="59" t="s">
        <v>307</v>
      </c>
      <c r="D20" s="57" t="s">
        <v>145</v>
      </c>
      <c r="E20" s="67" t="s">
        <v>308</v>
      </c>
    </row>
    <row r="21" spans="1:5" ht="24.75" customHeight="1">
      <c r="A21" s="224"/>
      <c r="B21" s="41" t="s">
        <v>61</v>
      </c>
      <c r="C21" s="60" t="s">
        <v>147</v>
      </c>
      <c r="D21" s="57" t="s">
        <v>62</v>
      </c>
      <c r="E21" s="67"/>
    </row>
    <row r="22" spans="1:5" ht="24.75" customHeight="1">
      <c r="A22" s="224"/>
      <c r="B22" s="41" t="s">
        <v>63</v>
      </c>
      <c r="C22" s="60" t="s">
        <v>217</v>
      </c>
      <c r="D22" s="57" t="s">
        <v>36</v>
      </c>
      <c r="E22" s="61" t="s">
        <v>309</v>
      </c>
    </row>
    <row r="23" spans="1:5" ht="24.75" customHeight="1" thickBot="1">
      <c r="A23" s="225"/>
      <c r="B23" s="42" t="s">
        <v>64</v>
      </c>
      <c r="C23" s="62" t="s">
        <v>182</v>
      </c>
      <c r="D23" s="63" t="s">
        <v>65</v>
      </c>
      <c r="E23" s="152" t="s">
        <v>310</v>
      </c>
    </row>
    <row r="24" spans="1:5" ht="24.75" customHeight="1" thickTop="1">
      <c r="A24" s="223" t="s">
        <v>148</v>
      </c>
      <c r="B24" s="40" t="s">
        <v>58</v>
      </c>
      <c r="C24" s="226" t="s">
        <v>312</v>
      </c>
      <c r="D24" s="227"/>
      <c r="E24" s="228"/>
    </row>
    <row r="25" spans="1:5" ht="24.75" customHeight="1">
      <c r="A25" s="224"/>
      <c r="B25" s="41" t="s">
        <v>59</v>
      </c>
      <c r="C25" s="65">
        <v>3392000</v>
      </c>
      <c r="D25" s="57" t="s">
        <v>197</v>
      </c>
      <c r="E25" s="66" t="s">
        <v>316</v>
      </c>
    </row>
    <row r="26" spans="1:5" ht="24.75" customHeight="1">
      <c r="A26" s="224"/>
      <c r="B26" s="41" t="s">
        <v>60</v>
      </c>
      <c r="C26" s="58">
        <v>0.88800000000000001</v>
      </c>
      <c r="D26" s="57" t="s">
        <v>34</v>
      </c>
      <c r="E26" s="66">
        <v>3012000</v>
      </c>
    </row>
    <row r="27" spans="1:5" ht="24.75" customHeight="1">
      <c r="A27" s="224"/>
      <c r="B27" s="41" t="s">
        <v>33</v>
      </c>
      <c r="C27" s="59" t="s">
        <v>313</v>
      </c>
      <c r="D27" s="57" t="s">
        <v>145</v>
      </c>
      <c r="E27" s="67" t="s">
        <v>314</v>
      </c>
    </row>
    <row r="28" spans="1:5" ht="24.75" customHeight="1">
      <c r="A28" s="224"/>
      <c r="B28" s="41" t="s">
        <v>61</v>
      </c>
      <c r="C28" s="184" t="s">
        <v>147</v>
      </c>
      <c r="D28" s="57" t="s">
        <v>62</v>
      </c>
      <c r="E28" s="67" t="s">
        <v>315</v>
      </c>
    </row>
    <row r="29" spans="1:5" ht="24.75" customHeight="1">
      <c r="A29" s="224"/>
      <c r="B29" s="41" t="s">
        <v>63</v>
      </c>
      <c r="C29" s="60" t="s">
        <v>317</v>
      </c>
      <c r="D29" s="57" t="s">
        <v>36</v>
      </c>
      <c r="E29" s="61" t="s">
        <v>318</v>
      </c>
    </row>
    <row r="30" spans="1:5" ht="24.75" customHeight="1" thickBot="1">
      <c r="A30" s="225"/>
      <c r="B30" s="42" t="s">
        <v>64</v>
      </c>
      <c r="C30" s="185" t="s">
        <v>182</v>
      </c>
      <c r="D30" s="63" t="s">
        <v>65</v>
      </c>
      <c r="E30" s="152" t="s">
        <v>319</v>
      </c>
    </row>
    <row r="31" spans="1:5" ht="24.75" customHeight="1" thickTop="1">
      <c r="A31" s="223" t="s">
        <v>57</v>
      </c>
      <c r="B31" s="40" t="s">
        <v>58</v>
      </c>
      <c r="C31" s="226" t="s">
        <v>220</v>
      </c>
      <c r="D31" s="227"/>
      <c r="E31" s="228"/>
    </row>
    <row r="32" spans="1:5" ht="24.75" customHeight="1">
      <c r="A32" s="224"/>
      <c r="B32" s="41" t="s">
        <v>59</v>
      </c>
      <c r="C32" s="65">
        <v>3300000</v>
      </c>
      <c r="D32" s="57" t="s">
        <v>197</v>
      </c>
      <c r="E32" s="66" t="s">
        <v>219</v>
      </c>
    </row>
    <row r="33" spans="1:5" ht="24.75" customHeight="1">
      <c r="A33" s="224"/>
      <c r="B33" s="41" t="s">
        <v>60</v>
      </c>
      <c r="C33" s="58">
        <v>0.92</v>
      </c>
      <c r="D33" s="57" t="s">
        <v>34</v>
      </c>
      <c r="E33" s="66">
        <v>3036000</v>
      </c>
    </row>
    <row r="34" spans="1:5" ht="24.75" customHeight="1">
      <c r="A34" s="224"/>
      <c r="B34" s="41" t="s">
        <v>33</v>
      </c>
      <c r="C34" s="59" t="s">
        <v>320</v>
      </c>
      <c r="D34" s="57" t="s">
        <v>117</v>
      </c>
      <c r="E34" s="67" t="s">
        <v>321</v>
      </c>
    </row>
    <row r="35" spans="1:5" ht="24.75" customHeight="1">
      <c r="A35" s="224"/>
      <c r="B35" s="41" t="s">
        <v>61</v>
      </c>
      <c r="C35" s="60" t="s">
        <v>147</v>
      </c>
      <c r="D35" s="57" t="s">
        <v>62</v>
      </c>
      <c r="E35" s="67" t="s">
        <v>322</v>
      </c>
    </row>
    <row r="36" spans="1:5" ht="24.75" customHeight="1">
      <c r="A36" s="224"/>
      <c r="B36" s="41" t="s">
        <v>63</v>
      </c>
      <c r="C36" s="60" t="s">
        <v>215</v>
      </c>
      <c r="D36" s="57" t="s">
        <v>36</v>
      </c>
      <c r="E36" s="61" t="s">
        <v>221</v>
      </c>
    </row>
    <row r="37" spans="1:5" ht="24.75" customHeight="1" thickBot="1">
      <c r="A37" s="225"/>
      <c r="B37" s="42" t="s">
        <v>64</v>
      </c>
      <c r="C37" s="62" t="s">
        <v>182</v>
      </c>
      <c r="D37" s="63" t="s">
        <v>65</v>
      </c>
      <c r="E37" s="64" t="s">
        <v>222</v>
      </c>
    </row>
    <row r="38" spans="1:5" ht="24.75" customHeight="1" thickTop="1">
      <c r="A38" s="223" t="s">
        <v>57</v>
      </c>
      <c r="B38" s="40" t="s">
        <v>58</v>
      </c>
      <c r="C38" s="226" t="s">
        <v>323</v>
      </c>
      <c r="D38" s="227"/>
      <c r="E38" s="228"/>
    </row>
    <row r="39" spans="1:5" ht="24.75" customHeight="1">
      <c r="A39" s="224"/>
      <c r="B39" s="41" t="s">
        <v>59</v>
      </c>
      <c r="C39" s="65">
        <v>24700000</v>
      </c>
      <c r="D39" s="57" t="s">
        <v>197</v>
      </c>
      <c r="E39" s="66" t="s">
        <v>324</v>
      </c>
    </row>
    <row r="40" spans="1:5" ht="24.75" customHeight="1">
      <c r="A40" s="224"/>
      <c r="B40" s="41" t="s">
        <v>60</v>
      </c>
      <c r="C40" s="58">
        <v>0.91900000000000004</v>
      </c>
      <c r="D40" s="57" t="s">
        <v>34</v>
      </c>
      <c r="E40" s="66">
        <v>22700000</v>
      </c>
    </row>
    <row r="41" spans="1:5" ht="24.75" customHeight="1">
      <c r="A41" s="224"/>
      <c r="B41" s="41" t="s">
        <v>33</v>
      </c>
      <c r="C41" s="59" t="s">
        <v>325</v>
      </c>
      <c r="D41" s="57" t="s">
        <v>117</v>
      </c>
      <c r="E41" s="67" t="s">
        <v>326</v>
      </c>
    </row>
    <row r="42" spans="1:5" ht="24.75" customHeight="1">
      <c r="A42" s="224"/>
      <c r="B42" s="41" t="s">
        <v>61</v>
      </c>
      <c r="C42" s="60" t="s">
        <v>147</v>
      </c>
      <c r="D42" s="57" t="s">
        <v>62</v>
      </c>
      <c r="E42" s="67"/>
    </row>
    <row r="43" spans="1:5" ht="24.75" customHeight="1">
      <c r="A43" s="224"/>
      <c r="B43" s="41" t="s">
        <v>63</v>
      </c>
      <c r="C43" s="60" t="s">
        <v>218</v>
      </c>
      <c r="D43" s="57" t="s">
        <v>36</v>
      </c>
      <c r="E43" s="61" t="s">
        <v>327</v>
      </c>
    </row>
    <row r="44" spans="1:5" ht="24.75" customHeight="1" thickBot="1">
      <c r="A44" s="225"/>
      <c r="B44" s="42" t="s">
        <v>64</v>
      </c>
      <c r="C44" s="62" t="s">
        <v>182</v>
      </c>
      <c r="D44" s="63" t="s">
        <v>65</v>
      </c>
      <c r="E44" s="98" t="s">
        <v>328</v>
      </c>
    </row>
    <row r="45" spans="1:5" ht="14.25" thickTop="1"/>
  </sheetData>
  <mergeCells count="13">
    <mergeCell ref="A38:A44"/>
    <mergeCell ref="C38:E38"/>
    <mergeCell ref="A31:A37"/>
    <mergeCell ref="C31:E31"/>
    <mergeCell ref="A17:A23"/>
    <mergeCell ref="C17:E17"/>
    <mergeCell ref="A24:A30"/>
    <mergeCell ref="C24:E24"/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="85" zoomScaleNormal="85" workbookViewId="0">
      <selection activeCell="L57" sqref="L57"/>
    </sheetView>
  </sheetViews>
  <sheetFormatPr defaultRowHeight="13.5"/>
  <cols>
    <col min="1" max="1" width="17.109375" style="6" customWidth="1"/>
    <col min="2" max="2" width="20.44140625" style="22" customWidth="1"/>
    <col min="3" max="3" width="18.33203125" style="22" customWidth="1"/>
    <col min="4" max="4" width="15.5546875" style="22" customWidth="1"/>
    <col min="5" max="6" width="15.5546875" style="6" customWidth="1"/>
  </cols>
  <sheetData>
    <row r="1" spans="1:6" ht="49.5" customHeight="1">
      <c r="A1" s="220" t="s">
        <v>21</v>
      </c>
      <c r="B1" s="220"/>
      <c r="C1" s="220"/>
      <c r="D1" s="220"/>
      <c r="E1" s="220"/>
      <c r="F1" s="220"/>
    </row>
    <row r="2" spans="1:6" ht="26.25" thickBot="1">
      <c r="A2" s="7" t="s">
        <v>31</v>
      </c>
      <c r="B2" s="20"/>
      <c r="C2" s="21"/>
      <c r="D2" s="21"/>
      <c r="E2" s="1"/>
      <c r="F2" s="34" t="s">
        <v>55</v>
      </c>
    </row>
    <row r="3" spans="1:6" ht="28.5" customHeight="1" thickTop="1">
      <c r="A3" s="27" t="s">
        <v>32</v>
      </c>
      <c r="B3" s="239" t="s">
        <v>329</v>
      </c>
      <c r="C3" s="239"/>
      <c r="D3" s="239"/>
      <c r="E3" s="239"/>
      <c r="F3" s="240"/>
    </row>
    <row r="4" spans="1:6" ht="28.5" customHeight="1">
      <c r="A4" s="229" t="s">
        <v>40</v>
      </c>
      <c r="B4" s="231" t="s">
        <v>33</v>
      </c>
      <c r="C4" s="245" t="s">
        <v>127</v>
      </c>
      <c r="D4" s="30" t="s">
        <v>41</v>
      </c>
      <c r="E4" s="30" t="s">
        <v>34</v>
      </c>
      <c r="F4" s="33" t="s">
        <v>45</v>
      </c>
    </row>
    <row r="5" spans="1:6" ht="28.5" customHeight="1">
      <c r="A5" s="229"/>
      <c r="B5" s="231"/>
      <c r="C5" s="246"/>
      <c r="D5" s="31" t="s">
        <v>42</v>
      </c>
      <c r="E5" s="31" t="s">
        <v>35</v>
      </c>
      <c r="F5" s="32" t="s">
        <v>43</v>
      </c>
    </row>
    <row r="6" spans="1:6" ht="28.5" customHeight="1">
      <c r="A6" s="229"/>
      <c r="B6" s="241" t="s">
        <v>330</v>
      </c>
      <c r="C6" s="247" t="s">
        <v>331</v>
      </c>
      <c r="D6" s="242">
        <v>8000000</v>
      </c>
      <c r="E6" s="242">
        <v>7600000</v>
      </c>
      <c r="F6" s="244">
        <f>E6/D6</f>
        <v>0.95</v>
      </c>
    </row>
    <row r="7" spans="1:6" ht="28.5" customHeight="1">
      <c r="A7" s="229"/>
      <c r="B7" s="241"/>
      <c r="C7" s="248"/>
      <c r="D7" s="243"/>
      <c r="E7" s="243"/>
      <c r="F7" s="244"/>
    </row>
    <row r="8" spans="1:6" ht="28.5" customHeight="1">
      <c r="A8" s="229" t="s">
        <v>36</v>
      </c>
      <c r="B8" s="87" t="s">
        <v>37</v>
      </c>
      <c r="C8" s="87" t="s">
        <v>48</v>
      </c>
      <c r="D8" s="231" t="s">
        <v>38</v>
      </c>
      <c r="E8" s="231"/>
      <c r="F8" s="232"/>
    </row>
    <row r="9" spans="1:6" ht="28.5" customHeight="1">
      <c r="A9" s="230"/>
      <c r="B9" s="88" t="s">
        <v>332</v>
      </c>
      <c r="C9" s="88" t="s">
        <v>333</v>
      </c>
      <c r="D9" s="233" t="s">
        <v>334</v>
      </c>
      <c r="E9" s="234"/>
      <c r="F9" s="235"/>
    </row>
    <row r="10" spans="1:6" ht="28.5" customHeight="1">
      <c r="A10" s="28" t="s">
        <v>46</v>
      </c>
      <c r="B10" s="236" t="s">
        <v>179</v>
      </c>
      <c r="C10" s="236"/>
      <c r="D10" s="237"/>
      <c r="E10" s="237"/>
      <c r="F10" s="238"/>
    </row>
    <row r="11" spans="1:6" ht="28.5" customHeight="1">
      <c r="A11" s="28" t="s">
        <v>44</v>
      </c>
      <c r="B11" s="237" t="s">
        <v>225</v>
      </c>
      <c r="C11" s="237"/>
      <c r="D11" s="237"/>
      <c r="E11" s="237"/>
      <c r="F11" s="238"/>
    </row>
    <row r="12" spans="1:6" ht="28.5" customHeight="1" thickBot="1">
      <c r="A12" s="29" t="s">
        <v>39</v>
      </c>
      <c r="B12" s="249"/>
      <c r="C12" s="249"/>
      <c r="D12" s="249"/>
      <c r="E12" s="249"/>
      <c r="F12" s="250"/>
    </row>
    <row r="13" spans="1:6" ht="28.5" customHeight="1" thickTop="1">
      <c r="A13" s="27" t="s">
        <v>32</v>
      </c>
      <c r="B13" s="239" t="s">
        <v>335</v>
      </c>
      <c r="C13" s="239"/>
      <c r="D13" s="239"/>
      <c r="E13" s="239"/>
      <c r="F13" s="240"/>
    </row>
    <row r="14" spans="1:6" ht="28.5" customHeight="1">
      <c r="A14" s="229" t="s">
        <v>40</v>
      </c>
      <c r="B14" s="231" t="s">
        <v>33</v>
      </c>
      <c r="C14" s="245" t="s">
        <v>127</v>
      </c>
      <c r="D14" s="30" t="s">
        <v>41</v>
      </c>
      <c r="E14" s="30" t="s">
        <v>34</v>
      </c>
      <c r="F14" s="33" t="s">
        <v>45</v>
      </c>
    </row>
    <row r="15" spans="1:6" ht="28.5" customHeight="1">
      <c r="A15" s="229"/>
      <c r="B15" s="231"/>
      <c r="C15" s="246"/>
      <c r="D15" s="31" t="s">
        <v>42</v>
      </c>
      <c r="E15" s="31" t="s">
        <v>35</v>
      </c>
      <c r="F15" s="32" t="s">
        <v>43</v>
      </c>
    </row>
    <row r="16" spans="1:6" ht="28.5" customHeight="1">
      <c r="A16" s="229"/>
      <c r="B16" s="241" t="s">
        <v>307</v>
      </c>
      <c r="C16" s="247" t="s">
        <v>336</v>
      </c>
      <c r="D16" s="251">
        <v>1120000</v>
      </c>
      <c r="E16" s="251">
        <v>1056000</v>
      </c>
      <c r="F16" s="244">
        <f>E16/D16</f>
        <v>0.94285714285714284</v>
      </c>
    </row>
    <row r="17" spans="1:6" ht="28.5" customHeight="1">
      <c r="A17" s="229"/>
      <c r="B17" s="241"/>
      <c r="C17" s="248"/>
      <c r="D17" s="251"/>
      <c r="E17" s="251"/>
      <c r="F17" s="244"/>
    </row>
    <row r="18" spans="1:6" ht="28.5" customHeight="1">
      <c r="A18" s="229" t="s">
        <v>36</v>
      </c>
      <c r="B18" s="30" t="s">
        <v>37</v>
      </c>
      <c r="C18" s="30" t="s">
        <v>48</v>
      </c>
      <c r="D18" s="231" t="s">
        <v>38</v>
      </c>
      <c r="E18" s="231"/>
      <c r="F18" s="232"/>
    </row>
    <row r="19" spans="1:6" ht="28.5" customHeight="1">
      <c r="A19" s="229"/>
      <c r="B19" s="24" t="s">
        <v>337</v>
      </c>
      <c r="C19" s="24" t="s">
        <v>338</v>
      </c>
      <c r="D19" s="252" t="s">
        <v>339</v>
      </c>
      <c r="E19" s="252"/>
      <c r="F19" s="253"/>
    </row>
    <row r="20" spans="1:6" ht="28.5" customHeight="1">
      <c r="A20" s="28" t="s">
        <v>46</v>
      </c>
      <c r="B20" s="236" t="s">
        <v>179</v>
      </c>
      <c r="C20" s="236"/>
      <c r="D20" s="237"/>
      <c r="E20" s="237"/>
      <c r="F20" s="238"/>
    </row>
    <row r="21" spans="1:6" ht="28.5" customHeight="1">
      <c r="A21" s="28" t="s">
        <v>44</v>
      </c>
      <c r="B21" s="237" t="s">
        <v>47</v>
      </c>
      <c r="C21" s="237"/>
      <c r="D21" s="237"/>
      <c r="E21" s="237"/>
      <c r="F21" s="238"/>
    </row>
    <row r="22" spans="1:6" ht="28.5" customHeight="1" thickBot="1">
      <c r="A22" s="29" t="s">
        <v>39</v>
      </c>
      <c r="B22" s="249"/>
      <c r="C22" s="249"/>
      <c r="D22" s="249"/>
      <c r="E22" s="249"/>
      <c r="F22" s="250"/>
    </row>
    <row r="23" spans="1:6" ht="28.5" customHeight="1" thickTop="1">
      <c r="A23" s="27" t="s">
        <v>32</v>
      </c>
      <c r="B23" s="239" t="s">
        <v>340</v>
      </c>
      <c r="C23" s="239"/>
      <c r="D23" s="239"/>
      <c r="E23" s="239"/>
      <c r="F23" s="240"/>
    </row>
    <row r="24" spans="1:6" ht="28.5" customHeight="1">
      <c r="A24" s="229" t="s">
        <v>40</v>
      </c>
      <c r="B24" s="231" t="s">
        <v>33</v>
      </c>
      <c r="C24" s="245" t="s">
        <v>128</v>
      </c>
      <c r="D24" s="30" t="s">
        <v>41</v>
      </c>
      <c r="E24" s="30" t="s">
        <v>34</v>
      </c>
      <c r="F24" s="33" t="s">
        <v>45</v>
      </c>
    </row>
    <row r="25" spans="1:6" ht="28.5" customHeight="1">
      <c r="A25" s="229"/>
      <c r="B25" s="231"/>
      <c r="C25" s="246"/>
      <c r="D25" s="31" t="s">
        <v>42</v>
      </c>
      <c r="E25" s="31" t="s">
        <v>35</v>
      </c>
      <c r="F25" s="32" t="s">
        <v>43</v>
      </c>
    </row>
    <row r="26" spans="1:6" ht="28.5" customHeight="1">
      <c r="A26" s="229"/>
      <c r="B26" s="241" t="s">
        <v>341</v>
      </c>
      <c r="C26" s="247" t="s">
        <v>342</v>
      </c>
      <c r="D26" s="251">
        <v>52800000</v>
      </c>
      <c r="E26" s="251">
        <v>50300000</v>
      </c>
      <c r="F26" s="244">
        <f>E26/D26</f>
        <v>0.95265151515151514</v>
      </c>
    </row>
    <row r="27" spans="1:6" ht="28.5" customHeight="1">
      <c r="A27" s="229"/>
      <c r="B27" s="241"/>
      <c r="C27" s="248"/>
      <c r="D27" s="251"/>
      <c r="E27" s="251"/>
      <c r="F27" s="244"/>
    </row>
    <row r="28" spans="1:6" ht="28.5" customHeight="1">
      <c r="A28" s="229" t="s">
        <v>36</v>
      </c>
      <c r="B28" s="87" t="s">
        <v>37</v>
      </c>
      <c r="C28" s="87" t="s">
        <v>48</v>
      </c>
      <c r="D28" s="231" t="s">
        <v>38</v>
      </c>
      <c r="E28" s="231"/>
      <c r="F28" s="232"/>
    </row>
    <row r="29" spans="1:6" ht="28.5" customHeight="1">
      <c r="A29" s="230"/>
      <c r="B29" s="24" t="s">
        <v>343</v>
      </c>
      <c r="C29" s="24" t="s">
        <v>344</v>
      </c>
      <c r="D29" s="252" t="s">
        <v>345</v>
      </c>
      <c r="E29" s="252"/>
      <c r="F29" s="253"/>
    </row>
    <row r="30" spans="1:6" ht="28.5" customHeight="1">
      <c r="A30" s="28" t="s">
        <v>46</v>
      </c>
      <c r="B30" s="236" t="s">
        <v>346</v>
      </c>
      <c r="C30" s="236"/>
      <c r="D30" s="237"/>
      <c r="E30" s="237"/>
      <c r="F30" s="238"/>
    </row>
    <row r="31" spans="1:6" ht="28.5" customHeight="1">
      <c r="A31" s="28" t="s">
        <v>44</v>
      </c>
      <c r="B31" s="237" t="s">
        <v>347</v>
      </c>
      <c r="C31" s="237"/>
      <c r="D31" s="237"/>
      <c r="E31" s="237"/>
      <c r="F31" s="238"/>
    </row>
    <row r="32" spans="1:6" ht="28.5" customHeight="1" thickBot="1">
      <c r="A32" s="29" t="s">
        <v>39</v>
      </c>
      <c r="B32" s="249"/>
      <c r="C32" s="249"/>
      <c r="D32" s="249"/>
      <c r="E32" s="249"/>
      <c r="F32" s="250"/>
    </row>
    <row r="33" spans="1:6" ht="28.5" customHeight="1" thickTop="1">
      <c r="A33" s="27" t="s">
        <v>32</v>
      </c>
      <c r="B33" s="239" t="s">
        <v>348</v>
      </c>
      <c r="C33" s="239"/>
      <c r="D33" s="239"/>
      <c r="E33" s="239"/>
      <c r="F33" s="240"/>
    </row>
    <row r="34" spans="1:6" ht="28.5" customHeight="1">
      <c r="A34" s="229" t="s">
        <v>40</v>
      </c>
      <c r="B34" s="231" t="s">
        <v>33</v>
      </c>
      <c r="C34" s="245" t="s">
        <v>127</v>
      </c>
      <c r="D34" s="73" t="s">
        <v>41</v>
      </c>
      <c r="E34" s="73" t="s">
        <v>34</v>
      </c>
      <c r="F34" s="74" t="s">
        <v>45</v>
      </c>
    </row>
    <row r="35" spans="1:6" ht="28.5" customHeight="1">
      <c r="A35" s="229"/>
      <c r="B35" s="231"/>
      <c r="C35" s="246"/>
      <c r="D35" s="31" t="s">
        <v>42</v>
      </c>
      <c r="E35" s="31" t="s">
        <v>35</v>
      </c>
      <c r="F35" s="32" t="s">
        <v>43</v>
      </c>
    </row>
    <row r="36" spans="1:6" ht="28.5" customHeight="1">
      <c r="A36" s="229"/>
      <c r="B36" s="241" t="s">
        <v>320</v>
      </c>
      <c r="C36" s="247" t="s">
        <v>349</v>
      </c>
      <c r="D36" s="251">
        <v>3392000</v>
      </c>
      <c r="E36" s="251">
        <v>3012000</v>
      </c>
      <c r="F36" s="244">
        <f>E36/D36</f>
        <v>0.88797169811320753</v>
      </c>
    </row>
    <row r="37" spans="1:6" ht="28.5" customHeight="1">
      <c r="A37" s="229"/>
      <c r="B37" s="241"/>
      <c r="C37" s="248"/>
      <c r="D37" s="251"/>
      <c r="E37" s="251"/>
      <c r="F37" s="244"/>
    </row>
    <row r="38" spans="1:6" ht="28.5" customHeight="1">
      <c r="A38" s="229" t="s">
        <v>36</v>
      </c>
      <c r="B38" s="87" t="s">
        <v>37</v>
      </c>
      <c r="C38" s="87" t="s">
        <v>48</v>
      </c>
      <c r="D38" s="231" t="s">
        <v>38</v>
      </c>
      <c r="E38" s="231"/>
      <c r="F38" s="232"/>
    </row>
    <row r="39" spans="1:6" ht="28.5" customHeight="1">
      <c r="A39" s="230"/>
      <c r="B39" s="117" t="s">
        <v>318</v>
      </c>
      <c r="C39" s="117" t="s">
        <v>351</v>
      </c>
      <c r="D39" s="252" t="s">
        <v>352</v>
      </c>
      <c r="E39" s="252"/>
      <c r="F39" s="253"/>
    </row>
    <row r="40" spans="1:6" ht="28.5" customHeight="1">
      <c r="A40" s="72" t="s">
        <v>46</v>
      </c>
      <c r="B40" s="236" t="s">
        <v>179</v>
      </c>
      <c r="C40" s="236"/>
      <c r="D40" s="237"/>
      <c r="E40" s="237"/>
      <c r="F40" s="238"/>
    </row>
    <row r="41" spans="1:6" ht="28.5" customHeight="1">
      <c r="A41" s="72" t="s">
        <v>44</v>
      </c>
      <c r="B41" s="237" t="s">
        <v>180</v>
      </c>
      <c r="C41" s="237"/>
      <c r="D41" s="237"/>
      <c r="E41" s="237"/>
      <c r="F41" s="238"/>
    </row>
    <row r="42" spans="1:6" ht="28.5" customHeight="1" thickBot="1">
      <c r="A42" s="29" t="s">
        <v>39</v>
      </c>
      <c r="B42" s="249"/>
      <c r="C42" s="249"/>
      <c r="D42" s="249"/>
      <c r="E42" s="249"/>
      <c r="F42" s="250"/>
    </row>
    <row r="43" spans="1:6" ht="28.5" customHeight="1" thickTop="1">
      <c r="A43" s="27" t="s">
        <v>32</v>
      </c>
      <c r="B43" s="239" t="s">
        <v>350</v>
      </c>
      <c r="C43" s="239"/>
      <c r="D43" s="239"/>
      <c r="E43" s="239"/>
      <c r="F43" s="240"/>
    </row>
    <row r="44" spans="1:6" ht="28.5" customHeight="1">
      <c r="A44" s="229" t="s">
        <v>40</v>
      </c>
      <c r="B44" s="231" t="s">
        <v>33</v>
      </c>
      <c r="C44" s="245" t="s">
        <v>127</v>
      </c>
      <c r="D44" s="73" t="s">
        <v>41</v>
      </c>
      <c r="E44" s="73" t="s">
        <v>34</v>
      </c>
      <c r="F44" s="74" t="s">
        <v>45</v>
      </c>
    </row>
    <row r="45" spans="1:6" ht="28.5" customHeight="1">
      <c r="A45" s="229"/>
      <c r="B45" s="231"/>
      <c r="C45" s="246"/>
      <c r="D45" s="31" t="s">
        <v>42</v>
      </c>
      <c r="E45" s="31" t="s">
        <v>35</v>
      </c>
      <c r="F45" s="32" t="s">
        <v>43</v>
      </c>
    </row>
    <row r="46" spans="1:6" ht="28.5" customHeight="1">
      <c r="A46" s="229"/>
      <c r="B46" s="241" t="s">
        <v>355</v>
      </c>
      <c r="C46" s="247" t="s">
        <v>356</v>
      </c>
      <c r="D46" s="251">
        <v>3300000</v>
      </c>
      <c r="E46" s="251">
        <v>3036000</v>
      </c>
      <c r="F46" s="244">
        <f>E46/D46</f>
        <v>0.92</v>
      </c>
    </row>
    <row r="47" spans="1:6" ht="28.5" customHeight="1">
      <c r="A47" s="229"/>
      <c r="B47" s="241"/>
      <c r="C47" s="248"/>
      <c r="D47" s="251"/>
      <c r="E47" s="251"/>
      <c r="F47" s="244"/>
    </row>
    <row r="48" spans="1:6" ht="28.5" customHeight="1">
      <c r="A48" s="229" t="s">
        <v>36</v>
      </c>
      <c r="B48" s="87" t="s">
        <v>37</v>
      </c>
      <c r="C48" s="87" t="s">
        <v>48</v>
      </c>
      <c r="D48" s="231" t="s">
        <v>38</v>
      </c>
      <c r="E48" s="231"/>
      <c r="F48" s="232"/>
    </row>
    <row r="49" spans="1:6" ht="28.5" customHeight="1">
      <c r="A49" s="230"/>
      <c r="B49" s="88" t="s">
        <v>354</v>
      </c>
      <c r="C49" s="189" t="s">
        <v>223</v>
      </c>
      <c r="D49" s="252" t="s">
        <v>224</v>
      </c>
      <c r="E49" s="252"/>
      <c r="F49" s="253"/>
    </row>
    <row r="50" spans="1:6" ht="28.5" customHeight="1">
      <c r="A50" s="72" t="s">
        <v>46</v>
      </c>
      <c r="B50" s="237" t="s">
        <v>179</v>
      </c>
      <c r="C50" s="237"/>
      <c r="D50" s="237"/>
      <c r="E50" s="237"/>
      <c r="F50" s="238"/>
    </row>
    <row r="51" spans="1:6" ht="28.5" customHeight="1">
      <c r="A51" s="72" t="s">
        <v>44</v>
      </c>
      <c r="B51" s="237" t="s">
        <v>353</v>
      </c>
      <c r="C51" s="237"/>
      <c r="D51" s="237"/>
      <c r="E51" s="237"/>
      <c r="F51" s="238"/>
    </row>
    <row r="52" spans="1:6" ht="28.5" customHeight="1" thickBot="1">
      <c r="A52" s="29" t="s">
        <v>39</v>
      </c>
      <c r="B52" s="249"/>
      <c r="C52" s="249"/>
      <c r="D52" s="249"/>
      <c r="E52" s="249"/>
      <c r="F52" s="250"/>
    </row>
    <row r="53" spans="1:6" ht="28.5" customHeight="1" thickTop="1">
      <c r="A53" s="27" t="s">
        <v>32</v>
      </c>
      <c r="B53" s="239" t="s">
        <v>357</v>
      </c>
      <c r="C53" s="239"/>
      <c r="D53" s="239"/>
      <c r="E53" s="239"/>
      <c r="F53" s="240"/>
    </row>
    <row r="54" spans="1:6" ht="28.5" customHeight="1">
      <c r="A54" s="229" t="s">
        <v>40</v>
      </c>
      <c r="B54" s="231" t="s">
        <v>33</v>
      </c>
      <c r="C54" s="245" t="s">
        <v>127</v>
      </c>
      <c r="D54" s="107" t="s">
        <v>41</v>
      </c>
      <c r="E54" s="107" t="s">
        <v>34</v>
      </c>
      <c r="F54" s="108" t="s">
        <v>45</v>
      </c>
    </row>
    <row r="55" spans="1:6" ht="28.5" customHeight="1">
      <c r="A55" s="229"/>
      <c r="B55" s="231"/>
      <c r="C55" s="246"/>
      <c r="D55" s="31" t="s">
        <v>42</v>
      </c>
      <c r="E55" s="31" t="s">
        <v>35</v>
      </c>
      <c r="F55" s="32" t="s">
        <v>43</v>
      </c>
    </row>
    <row r="56" spans="1:6" ht="28.5" customHeight="1">
      <c r="A56" s="229"/>
      <c r="B56" s="241" t="s">
        <v>360</v>
      </c>
      <c r="C56" s="247" t="s">
        <v>359</v>
      </c>
      <c r="D56" s="251">
        <v>24700000</v>
      </c>
      <c r="E56" s="251">
        <v>22700000</v>
      </c>
      <c r="F56" s="244">
        <f>E56/D56</f>
        <v>0.91902834008097167</v>
      </c>
    </row>
    <row r="57" spans="1:6" ht="28.5" customHeight="1">
      <c r="A57" s="229"/>
      <c r="B57" s="241"/>
      <c r="C57" s="248"/>
      <c r="D57" s="251"/>
      <c r="E57" s="251"/>
      <c r="F57" s="244"/>
    </row>
    <row r="58" spans="1:6" ht="28.5" customHeight="1">
      <c r="A58" s="229" t="s">
        <v>36</v>
      </c>
      <c r="B58" s="109" t="s">
        <v>37</v>
      </c>
      <c r="C58" s="109" t="s">
        <v>48</v>
      </c>
      <c r="D58" s="231" t="s">
        <v>38</v>
      </c>
      <c r="E58" s="231"/>
      <c r="F58" s="232"/>
    </row>
    <row r="59" spans="1:6" ht="28.5" customHeight="1">
      <c r="A59" s="230"/>
      <c r="B59" s="117" t="s">
        <v>94</v>
      </c>
      <c r="C59" s="117" t="s">
        <v>361</v>
      </c>
      <c r="D59" s="252" t="s">
        <v>362</v>
      </c>
      <c r="E59" s="252"/>
      <c r="F59" s="253"/>
    </row>
    <row r="60" spans="1:6" ht="28.5" customHeight="1">
      <c r="A60" s="106" t="s">
        <v>46</v>
      </c>
      <c r="B60" s="237" t="s">
        <v>358</v>
      </c>
      <c r="C60" s="237"/>
      <c r="D60" s="237"/>
      <c r="E60" s="237"/>
      <c r="F60" s="238"/>
    </row>
    <row r="61" spans="1:6" ht="28.5" customHeight="1">
      <c r="A61" s="106" t="s">
        <v>44</v>
      </c>
      <c r="B61" s="237" t="s">
        <v>47</v>
      </c>
      <c r="C61" s="237"/>
      <c r="D61" s="237"/>
      <c r="E61" s="237"/>
      <c r="F61" s="238"/>
    </row>
    <row r="62" spans="1:6" ht="28.5" customHeight="1" thickBot="1">
      <c r="A62" s="29" t="s">
        <v>39</v>
      </c>
      <c r="B62" s="249"/>
      <c r="C62" s="249"/>
      <c r="D62" s="249"/>
      <c r="E62" s="249"/>
      <c r="F62" s="250"/>
    </row>
    <row r="63" spans="1:6" ht="14.25" thickTop="1"/>
  </sheetData>
  <mergeCells count="91">
    <mergeCell ref="A48:A49"/>
    <mergeCell ref="D48:F48"/>
    <mergeCell ref="D49:F49"/>
    <mergeCell ref="B52:F52"/>
    <mergeCell ref="B53:F53"/>
    <mergeCell ref="B50:F50"/>
    <mergeCell ref="B51:F51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  <mergeCell ref="A54:A57"/>
    <mergeCell ref="B54:B55"/>
    <mergeCell ref="C54:C55"/>
    <mergeCell ref="B56:B57"/>
    <mergeCell ref="C56:C57"/>
    <mergeCell ref="B42:F42"/>
    <mergeCell ref="B43:F43"/>
    <mergeCell ref="A44:A47"/>
    <mergeCell ref="B44:B45"/>
    <mergeCell ref="B46:B47"/>
    <mergeCell ref="D46:D47"/>
    <mergeCell ref="E46:E47"/>
    <mergeCell ref="F46:F47"/>
    <mergeCell ref="C44:C45"/>
    <mergeCell ref="C46:C47"/>
    <mergeCell ref="B33:F33"/>
    <mergeCell ref="A34:A37"/>
    <mergeCell ref="B34:B35"/>
    <mergeCell ref="B36:B37"/>
    <mergeCell ref="D36:D37"/>
    <mergeCell ref="E36:E37"/>
    <mergeCell ref="F36:F37"/>
    <mergeCell ref="C34:C35"/>
    <mergeCell ref="C36:C37"/>
    <mergeCell ref="A38:A39"/>
    <mergeCell ref="D38:F38"/>
    <mergeCell ref="D39:F39"/>
    <mergeCell ref="B40:F40"/>
    <mergeCell ref="B41:F41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A18:A19"/>
    <mergeCell ref="D18:F18"/>
    <mergeCell ref="D19:F19"/>
    <mergeCell ref="B20:F20"/>
    <mergeCell ref="B21:F21"/>
    <mergeCell ref="B31:F31"/>
    <mergeCell ref="B32:F32"/>
    <mergeCell ref="A28:A29"/>
    <mergeCell ref="D28:F28"/>
    <mergeCell ref="D29:F29"/>
    <mergeCell ref="B30:F30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2018-07-10T09:56:07Z</dcterms:modified>
</cp:coreProperties>
</file>