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정구\실무\계약\계약건\현황공개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F78" i="36" l="1"/>
  <c r="F69" i="36"/>
  <c r="F60" i="36"/>
  <c r="F51" i="36"/>
  <c r="F42" i="36"/>
  <c r="F33" i="36"/>
  <c r="F24" i="36"/>
  <c r="C61" i="23" l="1"/>
  <c r="C54" i="23"/>
  <c r="C47" i="23"/>
  <c r="C40" i="23"/>
  <c r="C33" i="23"/>
  <c r="C26" i="23"/>
  <c r="C19" i="23"/>
  <c r="C5" i="23" l="1"/>
  <c r="C12" i="23" l="1"/>
  <c r="I4" i="6" l="1"/>
  <c r="I5" i="6"/>
  <c r="I6" i="6"/>
  <c r="I7" i="6"/>
  <c r="I8" i="6"/>
  <c r="I10" i="6"/>
  <c r="I11" i="6"/>
  <c r="I12" i="6"/>
  <c r="G12" i="6"/>
  <c r="G10" i="6"/>
  <c r="G11" i="6"/>
  <c r="G8" i="6"/>
  <c r="G7" i="6"/>
  <c r="G6" i="6"/>
  <c r="G5" i="6"/>
  <c r="G4" i="6"/>
  <c r="I13" i="6" l="1"/>
  <c r="G13" i="6"/>
  <c r="G9" i="6" l="1"/>
  <c r="I14" i="6"/>
  <c r="G14" i="6"/>
  <c r="I9" i="6"/>
  <c r="F15" i="36" l="1"/>
  <c r="F6" i="3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<sst xmlns="http://schemas.openxmlformats.org/spreadsheetml/2006/main" count="669" uniqueCount="311">
  <si>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</si>
  <si>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</si>
  <si>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</si>
  <si>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</si>
  <si>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</si>
  <si>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</si>
  <si>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</si>
  <si>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</si>
  <si>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</si>
  <si>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</si>
  <si>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</si>
  <si>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</si>
  <si>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</si>
  <si>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</si>
  <si>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</si>
  <si>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</si>
  <si>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</si>
  <si>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</si>
  <si>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</si>
  <si>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</si>
  <si>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</si>
  <si>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</si>
  <si>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</si>
  <si>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</si>
  <si>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</si>
  <si>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</si>
  <si>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</si>
  <si>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</si>
  <si>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</si>
  <si>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</si>
  <si>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</si>
  <si>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</si>
  <si>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</si>
  <si>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</si>
  <si>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</si>
  <si>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</si>
  <si>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</si>
  <si>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</si>
  <si>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</si>
  <si>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</si>
  <si>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</si>
  <si>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</si>
  <si>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</si>
  <si>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</si>
  <si>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</si>
  <si>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</si>
  <si>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</si>
  <si>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</si>
  <si>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</si>
  <si>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</si>
  <si>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</si>
  <si>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</si>
  <si>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</si>
  <si>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</si>
  <si>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</si>
  <si>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</si>
  <si>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</si>
  <si>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</si>
  <si>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</si>
  <si>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</si>
  <si>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</si>
  <si>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</si>
  <si>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</si>
  <si>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</si>
  <si>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</si>
  <si>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</si>
  <si>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</si>
  <si>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</si>
  <si>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</si>
  <si>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</si>
  <si>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</si>
  <si>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</si>
  <si>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</si>
  <si>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</si>
  <si>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</si>
  <si>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</si>
  <si>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</si>
  <si>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</si>
  <si>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</si>
  <si>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</si>
  <si>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</si>
  <si>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</si>
  <si>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</si>
  <si>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</si>
  <si>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</si>
  <si>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</si>
  <si>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.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</si>
  <si>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</si>
  <si>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</si>
  <si>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</si>
  <si>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</si>
  <si>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</si>
  <si>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</si>
  <si>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</si>
  <si>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</si>
  <si>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</si>
  <si>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</si>
  <si>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</si>
  <si>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</si>
  <si>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</si>
  <si>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</si>
  <si>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</si>
  <si>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</si>
  <si>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</si>
  <si>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</si>
  <si>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</si>
  <si>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</si>
  <si>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</si>
  <si>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</si>
  <si>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</si>
  <si>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</si>
  <si>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</si>
  <si>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</si>
  <si>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</si>
  <si>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</si>
  <si>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</si>
  <si>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- 해당사항 없음 -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</si>
  <si>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</si>
  <si>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</si>
  <si>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</si>
  <si>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</si>
  <si>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분당판교청소년수련관</t>
    <phoneticPr fontId="4" type="noConversion"/>
  </si>
  <si>
    <t>수의계약현황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</si>
  <si>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</si>
  <si>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</si>
  <si>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</si>
  <si>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</si>
  <si>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2021년 무인경비시스템 위탁관리</t>
    <phoneticPr fontId="4" type="noConversion"/>
  </si>
  <si>
    <t>2021년 무인경비시스템 위탁관리</t>
    <phoneticPr fontId="4" type="noConversion"/>
  </si>
  <si>
    <t>2021년 청소년방과후아카데미 등하원 지원업체</t>
  </si>
  <si>
    <t>2021년 복합기 유지관리</t>
    <phoneticPr fontId="4" type="noConversion"/>
  </si>
  <si>
    <t>신도종합서비스</t>
    <phoneticPr fontId="4" type="noConversion"/>
  </si>
  <si>
    <t>2021년 수련관 승강기 위탁관리</t>
    <phoneticPr fontId="4" type="noConversion"/>
  </si>
  <si>
    <t>오티스엘리베이터㈜</t>
    <phoneticPr fontId="4" type="noConversion"/>
  </si>
  <si>
    <t>2021년 수영장 승강기 위탁관리</t>
    <phoneticPr fontId="4" type="noConversion"/>
  </si>
  <si>
    <t>바로 엘리베이터㈜</t>
    <phoneticPr fontId="4" type="noConversion"/>
  </si>
  <si>
    <t>2021년 수영장 승강기 위탁관리</t>
    <phoneticPr fontId="4" type="noConversion"/>
  </si>
  <si>
    <t>바로 엘리베이터㈜</t>
    <phoneticPr fontId="4" type="noConversion"/>
  </si>
  <si>
    <t>분당판교청소년수련관</t>
    <phoneticPr fontId="4" type="noConversion"/>
  </si>
  <si>
    <t>2021년 청소년방과후아카데미 등하원 지원업체</t>
    <phoneticPr fontId="4" type="noConversion"/>
  </si>
  <si>
    <t>㈜서울구경</t>
    <phoneticPr fontId="4" type="noConversion"/>
  </si>
  <si>
    <t>엘지전자㈜</t>
    <phoneticPr fontId="4" type="noConversion"/>
  </si>
  <si>
    <t>웅진코웨이㈜</t>
    <phoneticPr fontId="4" type="noConversion"/>
  </si>
  <si>
    <t>2021년 소방안전관리 위탁</t>
    <phoneticPr fontId="4" type="noConversion"/>
  </si>
  <si>
    <t>성남소방전기㈜</t>
    <phoneticPr fontId="4" type="noConversion"/>
  </si>
  <si>
    <t>2021년 정수기,비데,공기청정기 
위탁관리</t>
    <phoneticPr fontId="4" type="noConversion"/>
  </si>
  <si>
    <t>2021년 공기청정기 임대</t>
    <phoneticPr fontId="4" type="noConversion"/>
  </si>
  <si>
    <t>2021년 정수기,비데,공기청정기 위탁관리</t>
    <phoneticPr fontId="4" type="noConversion"/>
  </si>
  <si>
    <t>엘지전자㈜</t>
    <phoneticPr fontId="4" type="noConversion"/>
  </si>
  <si>
    <t>2021년 소방안전관리 위탁</t>
    <phoneticPr fontId="4" type="noConversion"/>
  </si>
  <si>
    <t>분당판교청소년수련관</t>
    <phoneticPr fontId="4" type="noConversion"/>
  </si>
  <si>
    <t>2021년 복합기 유지관리(방과후)</t>
    <phoneticPr fontId="4" type="noConversion"/>
  </si>
  <si>
    <t>신도종합서비스</t>
    <phoneticPr fontId="4" type="noConversion"/>
  </si>
  <si>
    <t>2021년 복합기 유지관리(방과후)</t>
    <phoneticPr fontId="4" type="noConversion"/>
  </si>
  <si>
    <t>2021년 시설관리용역</t>
    <phoneticPr fontId="4" type="noConversion"/>
  </si>
  <si>
    <t>사회복지법인 미래재단</t>
    <phoneticPr fontId="4" type="noConversion"/>
  </si>
  <si>
    <t>사회복지법인
미래재단</t>
    <phoneticPr fontId="4" type="noConversion"/>
  </si>
  <si>
    <t>2021년 방과후 위탁급식</t>
    <phoneticPr fontId="4" type="noConversion"/>
  </si>
  <si>
    <t>㈜사랑과 선행</t>
    <phoneticPr fontId="4" type="noConversion"/>
  </si>
  <si>
    <t>㈜사랑과 선생</t>
    <phoneticPr fontId="4" type="noConversion"/>
  </si>
  <si>
    <t>본 부</t>
    <phoneticPr fontId="4" type="noConversion"/>
  </si>
  <si>
    <t>일반</t>
    <phoneticPr fontId="4" type="noConversion"/>
  </si>
  <si>
    <t>소액수의</t>
    <phoneticPr fontId="4" type="noConversion"/>
  </si>
  <si>
    <t>지방자치단체를 당사자로 하는 계약에 관한 법률 시행령 제25조1항에 의한 수의계약</t>
    <phoneticPr fontId="4" type="noConversion"/>
  </si>
  <si>
    <t>분당판교청소년수련관</t>
    <phoneticPr fontId="4" type="noConversion"/>
  </si>
  <si>
    <t>㈜서울구경</t>
  </si>
  <si>
    <t>- 해당사항 없음 -</t>
    <phoneticPr fontId="4" type="noConversion"/>
  </si>
  <si>
    <t>수의</t>
    <phoneticPr fontId="4" type="noConversion"/>
  </si>
  <si>
    <t>5월 물품 발주계획</t>
    <phoneticPr fontId="4" type="noConversion"/>
  </si>
  <si>
    <t>5월 용역 발주계획</t>
    <phoneticPr fontId="4" type="noConversion"/>
  </si>
  <si>
    <t>5월 공사 발주계획</t>
    <phoneticPr fontId="4" type="noConversion"/>
  </si>
  <si>
    <t>4월 준공검사현황</t>
    <phoneticPr fontId="4" type="noConversion"/>
  </si>
  <si>
    <t>4월 대금지급현황</t>
    <phoneticPr fontId="4" type="noConversion"/>
  </si>
  <si>
    <t>4월 계약현황 공개</t>
    <phoneticPr fontId="4" type="noConversion"/>
  </si>
  <si>
    <t>바람개비숲길 로프휀스 설치 공사</t>
    <phoneticPr fontId="4" type="noConversion"/>
  </si>
  <si>
    <t>강서농원</t>
    <phoneticPr fontId="4" type="noConversion"/>
  </si>
  <si>
    <t>2021년 냉동기 세관 및 정비</t>
    <phoneticPr fontId="4" type="noConversion"/>
  </si>
  <si>
    <t>㈜신일공조</t>
  </si>
  <si>
    <t>㈜신일공조</t>
    <phoneticPr fontId="4" type="noConversion"/>
  </si>
  <si>
    <t>㈜엘지코리아</t>
    <phoneticPr fontId="4" type="noConversion"/>
  </si>
  <si>
    <t>홍보물 제작</t>
    <phoneticPr fontId="4" type="noConversion"/>
  </si>
  <si>
    <t>성남시보호작업장</t>
    <phoneticPr fontId="4" type="noConversion"/>
  </si>
  <si>
    <t>2021년 안전예방교육 『골든타임』 프로그램 계약</t>
    <phoneticPr fontId="4" type="noConversion"/>
  </si>
  <si>
    <t>4월 청소년방과후아카데미 운영물품 구입</t>
    <phoneticPr fontId="4" type="noConversion"/>
  </si>
  <si>
    <t>주식회사 젬블로</t>
    <phoneticPr fontId="4" type="noConversion"/>
  </si>
  <si>
    <t>공연장 빔프로젝트 구입</t>
    <phoneticPr fontId="4" type="noConversion"/>
  </si>
  <si>
    <t>바람개비숲길 로프휀스 설치 공사</t>
    <phoneticPr fontId="4" type="noConversion"/>
  </si>
  <si>
    <t>강서농원</t>
    <phoneticPr fontId="4" type="noConversion"/>
  </si>
  <si>
    <t>-</t>
  </si>
  <si>
    <t>-</t>
    <phoneticPr fontId="4" type="noConversion"/>
  </si>
  <si>
    <t>분당판교청소년수련관</t>
    <phoneticPr fontId="4" type="noConversion"/>
  </si>
  <si>
    <t>2021. 안전예방교육 『골든타임』 프로그램 계약</t>
    <phoneticPr fontId="4" type="noConversion"/>
  </si>
  <si>
    <t>㈜엘지코리아</t>
    <phoneticPr fontId="4" type="noConversion"/>
  </si>
  <si>
    <t>1회</t>
    <phoneticPr fontId="4" type="noConversion"/>
  </si>
  <si>
    <t>2021년 냉동기 세관 및 정비 실시</t>
  </si>
  <si>
    <t>1회, 2회, 3회, 4회</t>
    <phoneticPr fontId="4" type="noConversion"/>
  </si>
  <si>
    <t>2021년 상반기 시설물 정기점검</t>
    <phoneticPr fontId="4" type="noConversion"/>
  </si>
  <si>
    <t>2021.04.29.</t>
    <phoneticPr fontId="4" type="noConversion"/>
  </si>
  <si>
    <t>2021.05.03.</t>
    <phoneticPr fontId="4" type="noConversion"/>
  </si>
  <si>
    <t>수의 1인견적</t>
    <phoneticPr fontId="4" type="noConversion"/>
  </si>
  <si>
    <t>2021.05.31.</t>
    <phoneticPr fontId="4" type="noConversion"/>
  </si>
  <si>
    <t>시설물안전연구원㈜</t>
    <phoneticPr fontId="4" type="noConversion"/>
  </si>
  <si>
    <t>소  재  지</t>
    <phoneticPr fontId="4" type="noConversion"/>
  </si>
  <si>
    <t>경기도 성남시 중원구 광명로115(성남동)</t>
    <phoneticPr fontId="4" type="noConversion"/>
  </si>
  <si>
    <t>2021.04.16.</t>
    <phoneticPr fontId="4" type="noConversion"/>
  </si>
  <si>
    <t>일반</t>
    <phoneticPr fontId="4" type="noConversion"/>
  </si>
  <si>
    <t>주식회사 젬블로</t>
    <phoneticPr fontId="4" type="noConversion"/>
  </si>
  <si>
    <t>소액수의</t>
    <phoneticPr fontId="4" type="noConversion"/>
  </si>
  <si>
    <t>2021년 조경 유지관리비 지급</t>
    <phoneticPr fontId="4" type="noConversion"/>
  </si>
  <si>
    <t>2021.04.07.</t>
    <phoneticPr fontId="4" type="noConversion"/>
  </si>
  <si>
    <t>2021.04.08.</t>
    <phoneticPr fontId="4" type="noConversion"/>
  </si>
  <si>
    <t>2021.04.05.</t>
    <phoneticPr fontId="4" type="noConversion"/>
  </si>
  <si>
    <t>2021.04.06.</t>
    <phoneticPr fontId="4" type="noConversion"/>
  </si>
  <si>
    <t>2021.10.31.</t>
    <phoneticPr fontId="4" type="noConversion"/>
  </si>
  <si>
    <t>강서농원</t>
    <phoneticPr fontId="4" type="noConversion"/>
  </si>
  <si>
    <t>2021년 안전예방교육 『골든타임』프로그램 계약</t>
    <phoneticPr fontId="4" type="noConversion"/>
  </si>
  <si>
    <t>2021.04.13.</t>
    <phoneticPr fontId="4" type="noConversion"/>
  </si>
  <si>
    <t>2021.04.15.</t>
    <phoneticPr fontId="4" type="noConversion"/>
  </si>
  <si>
    <t>2021.12.31.</t>
    <phoneticPr fontId="4" type="noConversion"/>
  </si>
  <si>
    <t>바람개비숲길 로프휀스 설치 공사</t>
    <phoneticPr fontId="4" type="noConversion"/>
  </si>
  <si>
    <t>2021.04.13.</t>
    <phoneticPr fontId="4" type="noConversion"/>
  </si>
  <si>
    <t>2021.04.14.</t>
    <phoneticPr fontId="4" type="noConversion"/>
  </si>
  <si>
    <t>2021.04.28.</t>
    <phoneticPr fontId="4" type="noConversion"/>
  </si>
  <si>
    <t>공연장 빔프로젝트 구입</t>
    <phoneticPr fontId="4" type="noConversion"/>
  </si>
  <si>
    <t>2021.04.20.</t>
    <phoneticPr fontId="4" type="noConversion"/>
  </si>
  <si>
    <t>2021.04.26.</t>
    <phoneticPr fontId="4" type="noConversion"/>
  </si>
  <si>
    <t>2021.05.14.</t>
    <phoneticPr fontId="4" type="noConversion"/>
  </si>
  <si>
    <t>믹스미디어</t>
    <phoneticPr fontId="4" type="noConversion"/>
  </si>
  <si>
    <t>2021년 냉동기 세관 및 정비 실시</t>
    <phoneticPr fontId="4" type="noConversion"/>
  </si>
  <si>
    <t>2021.04.21.</t>
    <phoneticPr fontId="4" type="noConversion"/>
  </si>
  <si>
    <t>2021.04.23.</t>
    <phoneticPr fontId="4" type="noConversion"/>
  </si>
  <si>
    <t>장애인 휠체어 리프트 설치</t>
    <phoneticPr fontId="4" type="noConversion"/>
  </si>
  <si>
    <t>더드림 주식회사</t>
    <phoneticPr fontId="4" type="noConversion"/>
  </si>
  <si>
    <t>2021.05.31.</t>
    <phoneticPr fontId="4" type="noConversion"/>
  </si>
  <si>
    <t>홍보물제작</t>
    <phoneticPr fontId="4" type="noConversion"/>
  </si>
  <si>
    <t>성남시보호작업장</t>
    <phoneticPr fontId="4" type="noConversion"/>
  </si>
  <si>
    <t>2021.04.13.</t>
    <phoneticPr fontId="4" type="noConversion"/>
  </si>
  <si>
    <t>2021.04.14.</t>
    <phoneticPr fontId="4" type="noConversion"/>
  </si>
  <si>
    <t>2021.04.21.</t>
    <phoneticPr fontId="4" type="noConversion"/>
  </si>
  <si>
    <t>2021.05.03~05.31.</t>
    <phoneticPr fontId="4" type="noConversion"/>
  </si>
  <si>
    <t>경기도 성남시 중원구 광명로 115 205호</t>
    <phoneticPr fontId="4" type="noConversion"/>
  </si>
  <si>
    <t>최명란</t>
    <phoneticPr fontId="4" type="noConversion"/>
  </si>
  <si>
    <t>4월 청소년방과후아카데미 운영물품 구입</t>
    <phoneticPr fontId="4" type="noConversion"/>
  </si>
  <si>
    <t>2021.04.07.</t>
    <phoneticPr fontId="4" type="noConversion"/>
  </si>
  <si>
    <t>주식회사 젬블로</t>
    <phoneticPr fontId="4" type="noConversion"/>
  </si>
  <si>
    <t>2021년 조경 유지관리비 지급</t>
    <phoneticPr fontId="4" type="noConversion"/>
  </si>
  <si>
    <t>2021.04.05.</t>
    <phoneticPr fontId="4" type="noConversion"/>
  </si>
  <si>
    <t>2021.04.06.~04.16.</t>
    <phoneticPr fontId="4" type="noConversion"/>
  </si>
  <si>
    <t>2021.04.08.~04.16.</t>
    <phoneticPr fontId="4" type="noConversion"/>
  </si>
  <si>
    <t>강서농원</t>
    <phoneticPr fontId="4" type="noConversion"/>
  </si>
  <si>
    <t>고은미</t>
    <phoneticPr fontId="4" type="noConversion"/>
  </si>
  <si>
    <t>경기도 성남시 중원구 갈현동 388-4</t>
    <phoneticPr fontId="4" type="noConversion"/>
  </si>
  <si>
    <t>오준원</t>
    <phoneticPr fontId="4" type="noConversion"/>
  </si>
  <si>
    <t>경기도 하남시 조정대로 45, F551</t>
    <phoneticPr fontId="4" type="noConversion"/>
  </si>
  <si>
    <t>2021년 안전예방교육 『골든타임』프로그램 계약</t>
    <phoneticPr fontId="4" type="noConversion"/>
  </si>
  <si>
    <t>2021.04.13.</t>
    <phoneticPr fontId="4" type="noConversion"/>
  </si>
  <si>
    <t>2021.04.15.~12.31.</t>
    <phoneticPr fontId="4" type="noConversion"/>
  </si>
  <si>
    <t>㈜엘지코리아</t>
    <phoneticPr fontId="4" type="noConversion"/>
  </si>
  <si>
    <t>고경옥</t>
    <phoneticPr fontId="4" type="noConversion"/>
  </si>
  <si>
    <t>서울특별시 송파구 오금로46길 25, 601호(일정빌딩)</t>
    <phoneticPr fontId="4" type="noConversion"/>
  </si>
  <si>
    <t>2021.04.13.</t>
    <phoneticPr fontId="4" type="noConversion"/>
  </si>
  <si>
    <t>2021.04.14.~04.28.</t>
    <phoneticPr fontId="4" type="noConversion"/>
  </si>
  <si>
    <t>강서농원</t>
    <phoneticPr fontId="4" type="noConversion"/>
  </si>
  <si>
    <t>2021.04.20.</t>
    <phoneticPr fontId="4" type="noConversion"/>
  </si>
  <si>
    <t>2021.04.26.~05.14.</t>
    <phoneticPr fontId="4" type="noConversion"/>
  </si>
  <si>
    <t>믹스미디어</t>
    <phoneticPr fontId="4" type="noConversion"/>
  </si>
  <si>
    <t>박성민</t>
    <phoneticPr fontId="4" type="noConversion"/>
  </si>
  <si>
    <t>경기도 성남시 분당구 매화로 51, 302-307호</t>
    <phoneticPr fontId="4" type="noConversion"/>
  </si>
  <si>
    <t>2021년 냉동기 세관 및 정비 실시</t>
    <phoneticPr fontId="4" type="noConversion"/>
  </si>
  <si>
    <t>2021.04.20.</t>
    <phoneticPr fontId="4" type="noConversion"/>
  </si>
  <si>
    <t>2021.04.21.~04.23.</t>
    <phoneticPr fontId="4" type="noConversion"/>
  </si>
  <si>
    <t>㈜신일공조</t>
    <phoneticPr fontId="4" type="noConversion"/>
  </si>
  <si>
    <t>김승곤</t>
    <phoneticPr fontId="4" type="noConversion"/>
  </si>
  <si>
    <t>경기도 군포시 번영로609번길 37</t>
    <phoneticPr fontId="4" type="noConversion"/>
  </si>
  <si>
    <t>2021.04.21.</t>
    <phoneticPr fontId="4" type="noConversion"/>
  </si>
  <si>
    <t>2021.04.21.~05.31.</t>
    <phoneticPr fontId="4" type="noConversion"/>
  </si>
  <si>
    <t>더드림주식회사</t>
    <phoneticPr fontId="4" type="noConversion"/>
  </si>
  <si>
    <t>이충관</t>
    <phoneticPr fontId="4" type="noConversion"/>
  </si>
  <si>
    <t>경기도 화성시 마도면 청원로 126-6</t>
    <phoneticPr fontId="4" type="noConversion"/>
  </si>
  <si>
    <t>2021.04.13.</t>
    <phoneticPr fontId="4" type="noConversion"/>
  </si>
  <si>
    <t>2021.04.14.~04.21.</t>
    <phoneticPr fontId="4" type="noConversion"/>
  </si>
  <si>
    <t>경기도 성남시 중원구 순환로226번길 10</t>
    <phoneticPr fontId="4" type="noConversion"/>
  </si>
  <si>
    <t>정가영</t>
    <phoneticPr fontId="4" type="noConversion"/>
  </si>
  <si>
    <t>2021.평화학교 초등 및 중등 워크북 제작</t>
    <phoneticPr fontId="4" type="noConversion"/>
  </si>
  <si>
    <t>수의총액</t>
    <phoneticPr fontId="4" type="noConversion"/>
  </si>
  <si>
    <t>A4</t>
    <phoneticPr fontId="4" type="noConversion"/>
  </si>
  <si>
    <t>부</t>
    <phoneticPr fontId="4" type="noConversion"/>
  </si>
  <si>
    <t>이윤정</t>
    <phoneticPr fontId="4" type="noConversion"/>
  </si>
  <si>
    <t>031-729-9655</t>
    <phoneticPr fontId="4" type="noConversion"/>
  </si>
  <si>
    <t>2021.성남시청소년어울림마당  임차
(영상장비 일체)</t>
    <phoneticPr fontId="4" type="noConversion"/>
  </si>
  <si>
    <t>분당판교청소년수련관</t>
    <phoneticPr fontId="4" type="noConversion"/>
  </si>
  <si>
    <t>백승찬</t>
    <phoneticPr fontId="4" type="noConversion"/>
  </si>
  <si>
    <t>031-729-9651</t>
    <phoneticPr fontId="4" type="noConversion"/>
  </si>
  <si>
    <t>2021년 상반기 물탱크 청소</t>
  </si>
  <si>
    <t>수의</t>
  </si>
  <si>
    <t>수의</t>
    <phoneticPr fontId="4" type="noConversion"/>
  </si>
  <si>
    <t>분당판교청소년수련관</t>
    <phoneticPr fontId="4" type="noConversion"/>
  </si>
  <si>
    <t>한정구</t>
  </si>
  <si>
    <t>031-729-9617</t>
  </si>
  <si>
    <t>이규헌</t>
    <phoneticPr fontId="4" type="noConversion"/>
  </si>
  <si>
    <t>031-729-9644</t>
    <phoneticPr fontId="4" type="noConversion"/>
  </si>
  <si>
    <t>청소년방과후아카데미 5월 주말재량체험활동 차량 임차</t>
    <phoneticPr fontId="4" type="noConversion"/>
  </si>
  <si>
    <t>수영장 벽면 타일 보수</t>
    <phoneticPr fontId="4" type="noConversion"/>
  </si>
  <si>
    <t>건축</t>
    <phoneticPr fontId="4" type="noConversion"/>
  </si>
  <si>
    <t>수의</t>
    <phoneticPr fontId="4" type="noConversion"/>
  </si>
  <si>
    <t>정지홍</t>
    <phoneticPr fontId="4" type="noConversion"/>
  </si>
  <si>
    <t>031-729-9613</t>
    <phoneticPr fontId="4" type="noConversion"/>
  </si>
  <si>
    <t>분당판교청소년수련관</t>
    <phoneticPr fontId="4" type="noConversion"/>
  </si>
  <si>
    <t>4월청소년방과후아카데미 운영물품 구입</t>
    <phoneticPr fontId="4" type="noConversion"/>
  </si>
  <si>
    <t>홍보물 제작</t>
    <phoneticPr fontId="4" type="noConversion"/>
  </si>
  <si>
    <t>성남시 보호작업장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</si>
</sst>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%"/>
    <numFmt numFmtId="180" formatCode="###,##0"/>
    <numFmt numFmtId="181" formatCode="0.000_);[Red]\(0.000\)"/>
  </numFmts>
  <fonts count="3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3"/>
      <color rgb="FF000000"/>
      <name val="굴림"/>
      <family val="3"/>
      <charset val="129"/>
    </font>
    <font>
      <sz val="10"/>
      <name val="돋음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</borders>
  <cellStyleXfs count="1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19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14" fontId="19" fillId="4" borderId="5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7" fontId="30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29" xfId="0" applyFont="1" applyFill="1" applyBorder="1" applyAlignment="1">
      <alignment horizontal="center" vertical="center"/>
    </xf>
    <xf numFmtId="0" fontId="15" fillId="2" borderId="30" xfId="0" applyNumberFormat="1" applyFont="1" applyFill="1" applyBorder="1" applyAlignment="1" applyProtection="1">
      <alignment horizontal="center" vertical="center"/>
    </xf>
    <xf numFmtId="49" fontId="9" fillId="2" borderId="30" xfId="0" applyNumberFormat="1" applyFont="1" applyFill="1" applyBorder="1" applyAlignment="1" applyProtection="1">
      <alignment horizontal="center" vertical="center"/>
    </xf>
    <xf numFmtId="49" fontId="15" fillId="2" borderId="30" xfId="0" applyNumberFormat="1" applyFont="1" applyFill="1" applyBorder="1" applyAlignment="1" applyProtection="1">
      <alignment horizontal="center" vertical="center"/>
    </xf>
    <xf numFmtId="41" fontId="15" fillId="2" borderId="30" xfId="1" applyFont="1" applyFill="1" applyBorder="1" applyAlignment="1" applyProtection="1">
      <alignment horizontal="center" vertical="center"/>
    </xf>
    <xf numFmtId="49" fontId="15" fillId="2" borderId="31" xfId="0" applyNumberFormat="1" applyFont="1" applyFill="1" applyBorder="1" applyAlignment="1" applyProtection="1">
      <alignment horizontal="center" vertical="center"/>
    </xf>
    <xf numFmtId="49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0" xfId="0" applyNumberFormat="1" applyFont="1" applyFill="1" applyBorder="1" applyAlignment="1" applyProtection="1">
      <alignment horizontal="center" vertical="center"/>
    </xf>
    <xf numFmtId="41" fontId="8" fillId="2" borderId="30" xfId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9" xfId="0" applyNumberFormat="1" applyFont="1" applyFill="1" applyBorder="1" applyAlignment="1" applyProtection="1">
      <alignment horizontal="center" vertical="center"/>
    </xf>
    <xf numFmtId="0" fontId="0" fillId="0" borderId="34" xfId="0" applyNumberFormat="1" applyFont="1" applyFill="1" applyBorder="1" applyAlignment="1" applyProtection="1">
      <alignment horizontal="center" vertical="center"/>
    </xf>
    <xf numFmtId="0" fontId="3" fillId="0" borderId="35" xfId="0" quotePrefix="1" applyFont="1" applyBorder="1" applyAlignment="1">
      <alignment horizontal="center" vertical="center" wrapText="1"/>
    </xf>
    <xf numFmtId="0" fontId="28" fillId="0" borderId="35" xfId="0" applyFont="1" applyBorder="1" applyAlignment="1" applyProtection="1">
      <alignment horizontal="center" vertical="center" wrapText="1"/>
    </xf>
    <xf numFmtId="180" fontId="29" fillId="0" borderId="35" xfId="0" applyNumberFormat="1" applyFont="1" applyBorder="1" applyAlignment="1" applyProtection="1">
      <alignment horizontal="center" vertical="center" wrapText="1"/>
    </xf>
    <xf numFmtId="0" fontId="29" fillId="0" borderId="35" xfId="0" applyFont="1" applyBorder="1" applyAlignment="1" applyProtection="1">
      <alignment horizontal="center" vertical="center"/>
    </xf>
    <xf numFmtId="177" fontId="28" fillId="0" borderId="35" xfId="0" applyNumberFormat="1" applyFont="1" applyBorder="1" applyAlignment="1" applyProtection="1">
      <alignment horizontal="center" vertical="center"/>
    </xf>
    <xf numFmtId="0" fontId="28" fillId="0" borderId="35" xfId="0" applyFont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181" fontId="11" fillId="3" borderId="30" xfId="0" applyNumberFormat="1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27" fillId="0" borderId="35" xfId="0" applyFont="1" applyBorder="1" applyAlignment="1" applyProtection="1">
      <alignment horizontal="center" vertical="center" shrinkToFit="1"/>
    </xf>
    <xf numFmtId="0" fontId="26" fillId="0" borderId="35" xfId="0" applyFont="1" applyBorder="1" applyAlignment="1" applyProtection="1">
      <alignment horizontal="center" vertical="center" shrinkToFit="1"/>
    </xf>
    <xf numFmtId="4" fontId="26" fillId="0" borderId="35" xfId="0" applyNumberFormat="1" applyFont="1" applyFill="1" applyBorder="1" applyAlignment="1" applyProtection="1">
      <alignment horizontal="center" vertical="center" shrinkToFit="1"/>
    </xf>
    <xf numFmtId="179" fontId="26" fillId="0" borderId="35" xfId="0" applyNumberFormat="1" applyFont="1" applyFill="1" applyBorder="1" applyAlignment="1" applyProtection="1">
      <alignment horizontal="center" vertical="center" shrinkToFit="1"/>
    </xf>
    <xf numFmtId="0" fontId="26" fillId="0" borderId="35" xfId="0" quotePrefix="1" applyNumberFormat="1" applyFont="1" applyFill="1" applyBorder="1" applyAlignment="1" applyProtection="1">
      <alignment horizontal="center" vertical="center" shrinkToFit="1"/>
    </xf>
    <xf numFmtId="0" fontId="26" fillId="0" borderId="36" xfId="0" applyNumberFormat="1" applyFont="1" applyFill="1" applyBorder="1" applyAlignment="1" applyProtection="1">
      <alignment horizontal="center" vertical="center" wrapText="1" shrinkToFit="1"/>
    </xf>
    <xf numFmtId="0" fontId="24" fillId="2" borderId="2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0" fontId="11" fillId="0" borderId="35" xfId="0" quotePrefix="1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14" fontId="33" fillId="4" borderId="5" xfId="0" applyNumberFormat="1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41" fontId="11" fillId="0" borderId="35" xfId="1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/>
    </xf>
    <xf numFmtId="41" fontId="22" fillId="0" borderId="2" xfId="1" applyFont="1" applyBorder="1" applyAlignment="1">
      <alignment horizontal="center" vertical="center" shrinkToFit="1"/>
    </xf>
    <xf numFmtId="9" fontId="22" fillId="0" borderId="42" xfId="1" applyNumberFormat="1" applyFont="1" applyBorder="1" applyAlignment="1">
      <alignment horizontal="center" vertical="center" shrinkToFit="1"/>
    </xf>
    <xf numFmtId="0" fontId="9" fillId="0" borderId="37" xfId="0" applyFont="1" applyFill="1" applyBorder="1" applyAlignment="1">
      <alignment horizontal="center" vertical="center"/>
    </xf>
    <xf numFmtId="0" fontId="11" fillId="0" borderId="35" xfId="0" quotePrefix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177" fontId="15" fillId="0" borderId="2" xfId="0" applyNumberFormat="1" applyFont="1" applyFill="1" applyBorder="1" applyAlignment="1">
      <alignment horizontal="center" vertical="center" shrinkToFit="1"/>
    </xf>
    <xf numFmtId="41" fontId="15" fillId="0" borderId="2" xfId="1" applyFont="1" applyFill="1" applyBorder="1" applyAlignment="1">
      <alignment horizontal="right" vertical="center"/>
    </xf>
    <xf numFmtId="41" fontId="9" fillId="0" borderId="2" xfId="1" applyFont="1" applyFill="1" applyBorder="1" applyAlignment="1" applyProtection="1">
      <alignment horizontal="center" vertical="center"/>
    </xf>
    <xf numFmtId="0" fontId="9" fillId="0" borderId="33" xfId="0" applyNumberFormat="1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177" fontId="9" fillId="0" borderId="2" xfId="0" quotePrefix="1" applyNumberFormat="1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/>
    </xf>
    <xf numFmtId="0" fontId="9" fillId="0" borderId="26" xfId="0" applyNumberFormat="1" applyFont="1" applyFill="1" applyBorder="1" applyAlignment="1" applyProtection="1">
      <alignment horizontal="center" vertical="center"/>
    </xf>
    <xf numFmtId="177" fontId="9" fillId="0" borderId="26" xfId="0" applyNumberFormat="1" applyFont="1" applyFill="1" applyBorder="1" applyAlignment="1">
      <alignment horizontal="center" vertical="center" wrapText="1" shrinkToFit="1"/>
    </xf>
    <xf numFmtId="177" fontId="15" fillId="0" borderId="26" xfId="0" applyNumberFormat="1" applyFont="1" applyFill="1" applyBorder="1" applyAlignment="1">
      <alignment horizontal="center" vertical="center" shrinkToFit="1"/>
    </xf>
    <xf numFmtId="41" fontId="15" fillId="0" borderId="26" xfId="1" applyFont="1" applyFill="1" applyBorder="1" applyAlignment="1">
      <alignment horizontal="right" vertical="center"/>
    </xf>
    <xf numFmtId="41" fontId="9" fillId="0" borderId="26" xfId="1" applyFont="1" applyFill="1" applyBorder="1" applyAlignment="1" applyProtection="1">
      <alignment horizontal="center" vertical="center"/>
    </xf>
    <xf numFmtId="0" fontId="9" fillId="0" borderId="38" xfId="0" applyNumberFormat="1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9" fillId="0" borderId="35" xfId="0" applyNumberFormat="1" applyFont="1" applyFill="1" applyBorder="1" applyAlignment="1" applyProtection="1">
      <alignment horizontal="center" vertical="center"/>
    </xf>
    <xf numFmtId="177" fontId="9" fillId="0" borderId="35" xfId="0" applyNumberFormat="1" applyFont="1" applyFill="1" applyBorder="1" applyAlignment="1">
      <alignment horizontal="center" vertical="center" wrapText="1" shrinkToFit="1"/>
    </xf>
    <xf numFmtId="177" fontId="15" fillId="0" borderId="35" xfId="0" applyNumberFormat="1" applyFont="1" applyFill="1" applyBorder="1" applyAlignment="1">
      <alignment horizontal="center" vertical="center" shrinkToFit="1"/>
    </xf>
    <xf numFmtId="41" fontId="15" fillId="0" borderId="35" xfId="1" applyFont="1" applyFill="1" applyBorder="1" applyAlignment="1">
      <alignment horizontal="right" vertical="center"/>
    </xf>
    <xf numFmtId="41" fontId="9" fillId="0" borderId="35" xfId="1" applyFont="1" applyFill="1" applyBorder="1" applyAlignment="1" applyProtection="1">
      <alignment horizontal="center" vertical="center"/>
    </xf>
    <xf numFmtId="0" fontId="9" fillId="0" borderId="36" xfId="0" applyNumberFormat="1" applyFont="1" applyFill="1" applyBorder="1" applyAlignment="1" applyProtection="1">
      <alignment horizontal="center" vertical="center" wrapText="1"/>
    </xf>
    <xf numFmtId="41" fontId="15" fillId="0" borderId="2" xfId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49" fontId="8" fillId="0" borderId="33" xfId="0" applyNumberFormat="1" applyFont="1" applyFill="1" applyBorder="1" applyAlignment="1" applyProtection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177" fontId="9" fillId="0" borderId="26" xfId="0" quotePrefix="1" applyNumberFormat="1" applyFont="1" applyFill="1" applyBorder="1" applyAlignment="1">
      <alignment horizontal="center" vertical="center" wrapText="1" shrinkToFit="1"/>
    </xf>
    <xf numFmtId="178" fontId="9" fillId="0" borderId="26" xfId="0" applyNumberFormat="1" applyFont="1" applyFill="1" applyBorder="1" applyAlignment="1" applyProtection="1">
      <alignment horizontal="center" vertical="center" wrapText="1"/>
    </xf>
    <xf numFmtId="14" fontId="9" fillId="0" borderId="26" xfId="0" applyNumberFormat="1" applyFont="1" applyFill="1" applyBorder="1" applyAlignment="1">
      <alignment horizontal="center" vertical="center"/>
    </xf>
    <xf numFmtId="14" fontId="15" fillId="0" borderId="26" xfId="0" applyNumberFormat="1" applyFont="1" applyFill="1" applyBorder="1" applyAlignment="1">
      <alignment horizontal="center" vertical="center"/>
    </xf>
    <xf numFmtId="177" fontId="23" fillId="0" borderId="38" xfId="0" applyNumberFormat="1" applyFont="1" applyFill="1" applyBorder="1" applyAlignment="1">
      <alignment horizontal="center" vertical="center" shrinkToFit="1"/>
    </xf>
    <xf numFmtId="0" fontId="9" fillId="0" borderId="34" xfId="0" applyFont="1" applyFill="1" applyBorder="1" applyAlignment="1">
      <alignment horizontal="center" vertical="center"/>
    </xf>
    <xf numFmtId="177" fontId="9" fillId="0" borderId="35" xfId="0" quotePrefix="1" applyNumberFormat="1" applyFont="1" applyFill="1" applyBorder="1" applyAlignment="1">
      <alignment horizontal="center" vertical="center" wrapText="1" shrinkToFit="1"/>
    </xf>
    <xf numFmtId="178" fontId="9" fillId="0" borderId="35" xfId="0" applyNumberFormat="1" applyFont="1" applyFill="1" applyBorder="1" applyAlignment="1" applyProtection="1">
      <alignment horizontal="center" vertical="center" wrapText="1"/>
    </xf>
    <xf numFmtId="14" fontId="9" fillId="0" borderId="35" xfId="0" applyNumberFormat="1" applyFont="1" applyFill="1" applyBorder="1" applyAlignment="1">
      <alignment horizontal="center" vertical="center"/>
    </xf>
    <xf numFmtId="14" fontId="15" fillId="0" borderId="35" xfId="0" applyNumberFormat="1" applyFont="1" applyFill="1" applyBorder="1" applyAlignment="1">
      <alignment horizontal="center" vertical="center"/>
    </xf>
    <xf numFmtId="177" fontId="23" fillId="0" borderId="36" xfId="0" applyNumberFormat="1" applyFont="1" applyFill="1" applyBorder="1" applyAlignment="1">
      <alignment horizontal="center" vertical="center" shrinkToFit="1"/>
    </xf>
    <xf numFmtId="9" fontId="19" fillId="0" borderId="5" xfId="0" applyNumberFormat="1" applyFont="1" applyFill="1" applyBorder="1" applyAlignment="1">
      <alignment horizontal="center" vertical="center" wrapText="1"/>
    </xf>
    <xf numFmtId="0" fontId="31" fillId="0" borderId="32" xfId="0" applyFont="1" applyFill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 shrinkToFit="1"/>
    </xf>
    <xf numFmtId="0" fontId="31" fillId="0" borderId="2" xfId="0" quotePrefix="1" applyFont="1" applyFill="1" applyBorder="1" applyAlignment="1">
      <alignment horizontal="center" vertical="center" shrinkToFit="1"/>
    </xf>
    <xf numFmtId="176" fontId="31" fillId="0" borderId="2" xfId="1" applyNumberFormat="1" applyFont="1" applyFill="1" applyBorder="1" applyAlignment="1">
      <alignment horizontal="right" vertical="center" shrinkToFit="1"/>
    </xf>
    <xf numFmtId="0" fontId="32" fillId="0" borderId="33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 wrapText="1"/>
    </xf>
    <xf numFmtId="0" fontId="3" fillId="0" borderId="2" xfId="0" quotePrefix="1" applyFont="1" applyFill="1" applyBorder="1" applyAlignment="1">
      <alignment horizontal="center" vertical="center" wrapText="1" shrinkToFit="1"/>
    </xf>
    <xf numFmtId="0" fontId="31" fillId="0" borderId="34" xfId="0" applyFont="1" applyFill="1" applyBorder="1" applyAlignment="1">
      <alignment horizontal="center" vertical="center" shrinkToFit="1"/>
    </xf>
    <xf numFmtId="0" fontId="31" fillId="0" borderId="35" xfId="0" applyFont="1" applyFill="1" applyBorder="1" applyAlignment="1">
      <alignment horizontal="center" vertical="center" shrinkToFit="1"/>
    </xf>
    <xf numFmtId="0" fontId="3" fillId="0" borderId="35" xfId="0" quotePrefix="1" applyFont="1" applyFill="1" applyBorder="1" applyAlignment="1">
      <alignment horizontal="center" vertical="center" shrinkToFit="1"/>
    </xf>
    <xf numFmtId="0" fontId="31" fillId="0" borderId="35" xfId="0" quotePrefix="1" applyFont="1" applyFill="1" applyBorder="1" applyAlignment="1">
      <alignment horizontal="center" vertical="center" shrinkToFit="1"/>
    </xf>
    <xf numFmtId="176" fontId="31" fillId="0" borderId="35" xfId="1" applyNumberFormat="1" applyFont="1" applyFill="1" applyBorder="1" applyAlignment="1">
      <alignment horizontal="right" vertical="center" shrinkToFit="1"/>
    </xf>
    <xf numFmtId="0" fontId="32" fillId="0" borderId="36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 shrinkToFit="1"/>
    </xf>
    <xf numFmtId="0" fontId="31" fillId="0" borderId="26" xfId="0" applyFont="1" applyFill="1" applyBorder="1" applyAlignment="1">
      <alignment horizontal="center" vertical="center" shrinkToFit="1"/>
    </xf>
    <xf numFmtId="0" fontId="3" fillId="0" borderId="26" xfId="0" quotePrefix="1" applyFont="1" applyFill="1" applyBorder="1" applyAlignment="1">
      <alignment horizontal="center" vertical="center" wrapText="1" shrinkToFit="1"/>
    </xf>
    <xf numFmtId="0" fontId="31" fillId="0" borderId="26" xfId="0" quotePrefix="1" applyFont="1" applyFill="1" applyBorder="1" applyAlignment="1">
      <alignment horizontal="center" vertical="center" shrinkToFit="1"/>
    </xf>
    <xf numFmtId="176" fontId="31" fillId="0" borderId="26" xfId="1" applyNumberFormat="1" applyFont="1" applyFill="1" applyBorder="1" applyAlignment="1">
      <alignment horizontal="right" vertical="center" shrinkToFit="1"/>
    </xf>
    <xf numFmtId="0" fontId="32" fillId="0" borderId="38" xfId="0" applyFont="1" applyFill="1" applyBorder="1" applyAlignment="1">
      <alignment horizontal="center" vertical="center"/>
    </xf>
    <xf numFmtId="0" fontId="34" fillId="0" borderId="34" xfId="0" applyFont="1" applyFill="1" applyBorder="1" applyAlignment="1">
      <alignment horizontal="center" vertical="center" wrapText="1"/>
    </xf>
    <xf numFmtId="0" fontId="34" fillId="0" borderId="35" xfId="0" applyFont="1" applyFill="1" applyBorder="1" applyAlignment="1">
      <alignment horizontal="center" vertical="center" wrapText="1"/>
    </xf>
    <xf numFmtId="0" fontId="34" fillId="0" borderId="35" xfId="0" quotePrefix="1" applyFont="1" applyFill="1" applyBorder="1" applyAlignment="1">
      <alignment horizontal="center" vertical="center" shrinkToFit="1"/>
    </xf>
    <xf numFmtId="41" fontId="34" fillId="0" borderId="35" xfId="1" applyFont="1" applyFill="1" applyBorder="1" applyAlignment="1">
      <alignment horizontal="center" vertical="center" wrapText="1"/>
    </xf>
    <xf numFmtId="0" fontId="34" fillId="0" borderId="35" xfId="0" applyFont="1" applyFill="1" applyBorder="1" applyAlignment="1">
      <alignment horizontal="center" vertical="center"/>
    </xf>
    <xf numFmtId="0" fontId="34" fillId="0" borderId="36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0" borderId="8" xfId="0" quotePrefix="1" applyFont="1" applyBorder="1" applyAlignment="1">
      <alignment horizontal="left" vertical="center" shrinkToFit="1"/>
    </xf>
    <xf numFmtId="0" fontId="22" fillId="0" borderId="7" xfId="0" quotePrefix="1" applyFont="1" applyBorder="1" applyAlignment="1">
      <alignment horizontal="left" vertical="center" shrinkToFit="1"/>
    </xf>
    <xf numFmtId="0" fontId="22" fillId="0" borderId="23" xfId="0" quotePrefix="1" applyFont="1" applyBorder="1" applyAlignment="1">
      <alignment horizontal="left" vertical="center" shrinkToFi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4" fillId="2" borderId="39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1" fillId="2" borderId="43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quotePrefix="1" applyFont="1" applyBorder="1" applyAlignment="1">
      <alignment horizontal="justify" vertical="center" wrapText="1"/>
    </xf>
    <xf numFmtId="0" fontId="21" fillId="0" borderId="23" xfId="0" quotePrefix="1" applyFont="1" applyBorder="1" applyAlignment="1">
      <alignment horizontal="justify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8" fillId="2" borderId="25" xfId="0" applyNumberFormat="1" applyFont="1" applyFill="1" applyBorder="1" applyAlignment="1" applyProtection="1">
      <alignment horizontal="center" vertical="center"/>
    </xf>
  </cellXfs>
  <cellStyles count="16">
    <cellStyle name="쉼표 [0]" xfId="1" builtinId="6"/>
    <cellStyle name="쉼표 [0] 2" xfId="3"/>
    <cellStyle name="쉼표 [0] 2 2" xfId="8"/>
    <cellStyle name="쉼표 [0] 21" xfId="15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4"/>
  <sheetViews>
    <sheetView tabSelected="1" zoomScaleNormal="100" workbookViewId="0">
      <selection sqref="A1:L1"/>
    </sheetView>
  </sheetViews>
  <sheetFormatPr defaultRowHeight="13.5"/>
  <cols>
    <col min="1" max="1" width="8.6640625" style="13" customWidth="1"/>
    <col min="2" max="2" width="8.77734375" style="13" customWidth="1"/>
    <col min="3" max="3" width="27.109375" style="13" customWidth="1"/>
    <col min="4" max="4" width="7.33203125" style="13" bestFit="1" customWidth="1"/>
    <col min="5" max="5" width="14.109375" style="13" customWidth="1"/>
    <col min="6" max="6" width="9" style="13" customWidth="1"/>
    <col min="7" max="7" width="9.109375" style="13" customWidth="1"/>
    <col min="8" max="8" width="10.88671875" style="9" customWidth="1"/>
    <col min="9" max="9" width="17.5546875" style="13" bestFit="1" customWidth="1"/>
    <col min="10" max="10" width="8.88671875" style="5"/>
    <col min="11" max="11" width="11.6640625" style="6" customWidth="1"/>
    <col min="12" max="12" width="7.77734375" style="5" bestFit="1" customWidth="1"/>
    <col min="13" max="16384" width="8.88671875" style="13"/>
  </cols>
  <sheetData>
    <row r="1" spans="1:12" ht="25.5">
      <c r="A1" s="173" t="s">
        <v>168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2" ht="26.25" thickBot="1">
      <c r="A2" s="174" t="s">
        <v>87</v>
      </c>
      <c r="B2" s="174"/>
      <c r="C2" s="174"/>
      <c r="D2" s="34"/>
      <c r="E2" s="34"/>
      <c r="F2" s="34"/>
      <c r="G2" s="34"/>
      <c r="H2" s="8"/>
      <c r="I2" s="34"/>
      <c r="J2" s="34"/>
      <c r="K2" s="34"/>
      <c r="L2" s="34"/>
    </row>
    <row r="3" spans="1:12" ht="24.75" customHeight="1">
      <c r="A3" s="69" t="s">
        <v>88</v>
      </c>
      <c r="B3" s="70" t="s">
        <v>89</v>
      </c>
      <c r="C3" s="70" t="s">
        <v>90</v>
      </c>
      <c r="D3" s="70" t="s">
        <v>91</v>
      </c>
      <c r="E3" s="70" t="s">
        <v>92</v>
      </c>
      <c r="F3" s="70" t="s">
        <v>93</v>
      </c>
      <c r="G3" s="70" t="s">
        <v>94</v>
      </c>
      <c r="H3" s="70" t="s">
        <v>95</v>
      </c>
      <c r="I3" s="71" t="s">
        <v>96</v>
      </c>
      <c r="J3" s="71" t="s">
        <v>97</v>
      </c>
      <c r="K3" s="71" t="s">
        <v>98</v>
      </c>
      <c r="L3" s="72" t="s">
        <v>7</v>
      </c>
    </row>
    <row r="4" spans="1:12" ht="24.75" customHeight="1" thickBot="1">
      <c r="A4" s="167">
        <v>2021</v>
      </c>
      <c r="B4" s="168">
        <v>5</v>
      </c>
      <c r="C4" s="169" t="s">
        <v>283</v>
      </c>
      <c r="D4" s="168" t="s">
        <v>284</v>
      </c>
      <c r="E4" s="168" t="s">
        <v>285</v>
      </c>
      <c r="F4" s="168">
        <v>1170</v>
      </c>
      <c r="G4" s="168" t="s">
        <v>286</v>
      </c>
      <c r="H4" s="170">
        <v>2394</v>
      </c>
      <c r="I4" s="171" t="s">
        <v>19</v>
      </c>
      <c r="J4" s="171" t="s">
        <v>287</v>
      </c>
      <c r="K4" s="171" t="s">
        <v>288</v>
      </c>
      <c r="L4" s="172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4" customWidth="1"/>
    <col min="10" max="16384" width="8.88671875" style="13"/>
  </cols>
  <sheetData>
    <row r="1" spans="1:9" ht="25.5">
      <c r="A1" s="175" t="s">
        <v>85</v>
      </c>
      <c r="B1" s="175"/>
      <c r="C1" s="175"/>
      <c r="D1" s="175"/>
      <c r="E1" s="175"/>
      <c r="F1" s="175"/>
      <c r="G1" s="175"/>
      <c r="H1" s="175"/>
      <c r="I1" s="175"/>
    </row>
    <row r="2" spans="1:9" ht="25.5">
      <c r="A2" s="212" t="s">
        <v>21</v>
      </c>
      <c r="B2" s="212"/>
      <c r="C2" s="22"/>
      <c r="D2" s="22"/>
      <c r="E2" s="22"/>
      <c r="F2" s="22"/>
      <c r="G2" s="22"/>
      <c r="H2" s="22"/>
      <c r="I2" s="32" t="s">
        <v>84</v>
      </c>
    </row>
    <row r="3" spans="1:9" ht="26.25" customHeight="1">
      <c r="A3" s="217" t="s">
        <v>83</v>
      </c>
      <c r="B3" s="215" t="s">
        <v>82</v>
      </c>
      <c r="C3" s="215" t="s">
        <v>81</v>
      </c>
      <c r="D3" s="215" t="s">
        <v>80</v>
      </c>
      <c r="E3" s="213" t="s">
        <v>79</v>
      </c>
      <c r="F3" s="214"/>
      <c r="G3" s="213" t="s">
        <v>78</v>
      </c>
      <c r="H3" s="214"/>
      <c r="I3" s="215" t="s">
        <v>77</v>
      </c>
    </row>
    <row r="4" spans="1:9" ht="28.5" customHeight="1">
      <c r="A4" s="218"/>
      <c r="B4" s="216"/>
      <c r="C4" s="216"/>
      <c r="D4" s="216"/>
      <c r="E4" s="31" t="s">
        <v>76</v>
      </c>
      <c r="F4" s="31" t="s">
        <v>75</v>
      </c>
      <c r="G4" s="31" t="s">
        <v>76</v>
      </c>
      <c r="H4" s="31" t="s">
        <v>75</v>
      </c>
      <c r="I4" s="216"/>
    </row>
    <row r="5" spans="1:9" ht="28.5" customHeight="1">
      <c r="A5" s="3"/>
      <c r="B5" s="29" t="s">
        <v>116</v>
      </c>
      <c r="C5" s="7"/>
      <c r="D5" s="7"/>
      <c r="E5" s="7"/>
      <c r="F5" s="7"/>
      <c r="G5" s="7"/>
      <c r="H5" s="7"/>
      <c r="I5" s="3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6"/>
  <sheetViews>
    <sheetView workbookViewId="0">
      <selection sqref="A1:I1"/>
    </sheetView>
  </sheetViews>
  <sheetFormatPr defaultRowHeight="13.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5" width="12.44140625" style="13" customWidth="1"/>
    <col min="6" max="6" width="15.109375" style="13" customWidth="1"/>
    <col min="7" max="9" width="12.44140625" style="13" customWidth="1"/>
    <col min="10" max="10" width="8.88671875" style="5"/>
    <col min="11" max="11" width="11.6640625" style="6" customWidth="1"/>
    <col min="12" max="12" width="6.6640625" style="5" customWidth="1"/>
    <col min="13" max="16384" width="8.88671875" style="13"/>
  </cols>
  <sheetData>
    <row r="1" spans="1:9" ht="25.5">
      <c r="A1" s="173" t="s">
        <v>169</v>
      </c>
      <c r="B1" s="173"/>
      <c r="C1" s="173"/>
      <c r="D1" s="173"/>
      <c r="E1" s="173"/>
      <c r="F1" s="173"/>
      <c r="G1" s="173"/>
      <c r="H1" s="173"/>
      <c r="I1" s="173"/>
    </row>
    <row r="2" spans="1:9" ht="26.25" thickBot="1">
      <c r="A2" s="174" t="s">
        <v>99</v>
      </c>
      <c r="B2" s="174"/>
      <c r="C2" s="174"/>
      <c r="D2" s="34"/>
      <c r="E2" s="34"/>
      <c r="F2" s="34"/>
      <c r="G2" s="34"/>
      <c r="H2" s="34"/>
      <c r="I2" s="34"/>
    </row>
    <row r="3" spans="1:9" ht="24">
      <c r="A3" s="73" t="s">
        <v>100</v>
      </c>
      <c r="B3" s="74" t="s">
        <v>101</v>
      </c>
      <c r="C3" s="75" t="s">
        <v>102</v>
      </c>
      <c r="D3" s="75" t="s">
        <v>103</v>
      </c>
      <c r="E3" s="76" t="s">
        <v>104</v>
      </c>
      <c r="F3" s="75" t="s">
        <v>105</v>
      </c>
      <c r="G3" s="75" t="s">
        <v>106</v>
      </c>
      <c r="H3" s="75" t="s">
        <v>107</v>
      </c>
      <c r="I3" s="77" t="s">
        <v>108</v>
      </c>
    </row>
    <row r="4" spans="1:9" ht="24.75" customHeight="1">
      <c r="A4" s="148">
        <v>2021</v>
      </c>
      <c r="B4" s="149">
        <v>5</v>
      </c>
      <c r="C4" s="154" t="s">
        <v>289</v>
      </c>
      <c r="D4" s="150" t="s">
        <v>167</v>
      </c>
      <c r="E4" s="151">
        <v>9710</v>
      </c>
      <c r="F4" s="149" t="s">
        <v>290</v>
      </c>
      <c r="G4" s="149" t="s">
        <v>291</v>
      </c>
      <c r="H4" s="149" t="s">
        <v>292</v>
      </c>
      <c r="I4" s="152"/>
    </row>
    <row r="5" spans="1:9" ht="24.75" customHeight="1">
      <c r="A5" s="161">
        <v>2021</v>
      </c>
      <c r="B5" s="162">
        <v>5</v>
      </c>
      <c r="C5" s="163" t="s">
        <v>293</v>
      </c>
      <c r="D5" s="164" t="s">
        <v>294</v>
      </c>
      <c r="E5" s="165">
        <v>900</v>
      </c>
      <c r="F5" s="162" t="s">
        <v>21</v>
      </c>
      <c r="G5" s="162" t="s">
        <v>297</v>
      </c>
      <c r="H5" s="162" t="s">
        <v>298</v>
      </c>
      <c r="I5" s="166"/>
    </row>
    <row r="6" spans="1:9" ht="24.75" customHeight="1" thickBot="1">
      <c r="A6" s="155">
        <v>2021</v>
      </c>
      <c r="B6" s="156">
        <v>5</v>
      </c>
      <c r="C6" s="157" t="s">
        <v>301</v>
      </c>
      <c r="D6" s="158" t="s">
        <v>295</v>
      </c>
      <c r="E6" s="159">
        <v>370</v>
      </c>
      <c r="F6" s="156" t="s">
        <v>296</v>
      </c>
      <c r="G6" s="156" t="s">
        <v>299</v>
      </c>
      <c r="H6" s="156" t="s">
        <v>300</v>
      </c>
      <c r="I6" s="160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4"/>
  <sheetViews>
    <sheetView zoomScaleNormal="100" workbookViewId="0">
      <selection sqref="A1:M1"/>
    </sheetView>
  </sheetViews>
  <sheetFormatPr defaultRowHeight="13.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17.44140625" style="5" customWidth="1"/>
    <col min="11" max="11" width="11.6640625" style="6" customWidth="1"/>
    <col min="12" max="12" width="11.33203125" style="5" bestFit="1" customWidth="1"/>
    <col min="13" max="16384" width="8.88671875" style="13"/>
  </cols>
  <sheetData>
    <row r="1" spans="1:13" ht="25.5">
      <c r="A1" s="173" t="s">
        <v>170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ht="26.25" thickBot="1">
      <c r="A2" s="174" t="s">
        <v>87</v>
      </c>
      <c r="B2" s="174"/>
      <c r="C2" s="17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7.75" customHeight="1">
      <c r="A3" s="73" t="s">
        <v>88</v>
      </c>
      <c r="B3" s="74" t="s">
        <v>89</v>
      </c>
      <c r="C3" s="75" t="s">
        <v>109</v>
      </c>
      <c r="D3" s="75" t="s">
        <v>110</v>
      </c>
      <c r="E3" s="75" t="s">
        <v>91</v>
      </c>
      <c r="F3" s="74" t="s">
        <v>111</v>
      </c>
      <c r="G3" s="74" t="s">
        <v>112</v>
      </c>
      <c r="H3" s="74" t="s">
        <v>113</v>
      </c>
      <c r="I3" s="74" t="s">
        <v>114</v>
      </c>
      <c r="J3" s="75" t="s">
        <v>96</v>
      </c>
      <c r="K3" s="75" t="s">
        <v>97</v>
      </c>
      <c r="L3" s="75" t="s">
        <v>98</v>
      </c>
      <c r="M3" s="77" t="s">
        <v>115</v>
      </c>
    </row>
    <row r="4" spans="1:13" ht="27.75" customHeight="1" thickBot="1">
      <c r="A4" s="94">
        <v>2021</v>
      </c>
      <c r="B4" s="95">
        <v>5</v>
      </c>
      <c r="C4" s="107" t="s">
        <v>302</v>
      </c>
      <c r="D4" s="96" t="s">
        <v>303</v>
      </c>
      <c r="E4" s="96" t="s">
        <v>304</v>
      </c>
      <c r="F4" s="102">
        <v>1254</v>
      </c>
      <c r="G4" s="95" t="s">
        <v>189</v>
      </c>
      <c r="H4" s="102" t="s">
        <v>189</v>
      </c>
      <c r="I4" s="97" t="s">
        <v>189</v>
      </c>
      <c r="J4" s="96" t="s">
        <v>190</v>
      </c>
      <c r="K4" s="96" t="s">
        <v>305</v>
      </c>
      <c r="L4" s="96" t="s">
        <v>306</v>
      </c>
      <c r="M4" s="98"/>
    </row>
  </sheetData>
  <mergeCells count="2">
    <mergeCell ref="A1:M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3"/>
  </cols>
  <sheetData>
    <row r="1" spans="1:11" ht="25.5">
      <c r="A1" s="175" t="s">
        <v>59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6.25" thickBot="1">
      <c r="A2" s="176" t="s">
        <v>58</v>
      </c>
      <c r="B2" s="176"/>
      <c r="C2" s="39"/>
      <c r="D2" s="39"/>
      <c r="E2" s="39"/>
      <c r="F2" s="59"/>
      <c r="G2" s="59"/>
      <c r="H2" s="59"/>
      <c r="I2" s="59"/>
      <c r="J2" s="177" t="s">
        <v>57</v>
      </c>
      <c r="K2" s="177"/>
    </row>
    <row r="3" spans="1:11" ht="22.5" customHeight="1">
      <c r="A3" s="60" t="s">
        <v>56</v>
      </c>
      <c r="B3" s="54" t="s">
        <v>55</v>
      </c>
      <c r="C3" s="54" t="s">
        <v>54</v>
      </c>
      <c r="D3" s="54" t="s">
        <v>53</v>
      </c>
      <c r="E3" s="54" t="s">
        <v>52</v>
      </c>
      <c r="F3" s="54" t="s">
        <v>51</v>
      </c>
      <c r="G3" s="54" t="s">
        <v>50</v>
      </c>
      <c r="H3" s="54" t="s">
        <v>49</v>
      </c>
      <c r="I3" s="54" t="s">
        <v>48</v>
      </c>
      <c r="J3" s="54" t="s">
        <v>47</v>
      </c>
      <c r="K3" s="58" t="s">
        <v>46</v>
      </c>
    </row>
    <row r="4" spans="1:11" ht="42" customHeight="1" thickBot="1">
      <c r="A4" s="61"/>
      <c r="B4" s="62" t="s">
        <v>166</v>
      </c>
      <c r="C4" s="63"/>
      <c r="D4" s="78"/>
      <c r="E4" s="79"/>
      <c r="F4" s="80"/>
      <c r="G4" s="81"/>
      <c r="H4" s="82"/>
      <c r="I4" s="82"/>
      <c r="J4" s="82"/>
      <c r="K4" s="8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3"/>
  </cols>
  <sheetData>
    <row r="1" spans="1:11" ht="25.5">
      <c r="A1" s="175" t="s">
        <v>74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6.25" thickBot="1">
      <c r="A2" s="176" t="s">
        <v>73</v>
      </c>
      <c r="B2" s="176"/>
      <c r="C2" s="39"/>
      <c r="D2" s="39"/>
      <c r="E2" s="39"/>
      <c r="F2" s="59"/>
      <c r="G2" s="59"/>
      <c r="H2" s="59"/>
      <c r="I2" s="59"/>
      <c r="J2" s="177" t="s">
        <v>72</v>
      </c>
      <c r="K2" s="177"/>
    </row>
    <row r="3" spans="1:11" ht="22.5" customHeight="1">
      <c r="A3" s="60" t="s">
        <v>71</v>
      </c>
      <c r="B3" s="54" t="s">
        <v>70</v>
      </c>
      <c r="C3" s="54" t="s">
        <v>69</v>
      </c>
      <c r="D3" s="54" t="s">
        <v>68</v>
      </c>
      <c r="E3" s="54" t="s">
        <v>67</v>
      </c>
      <c r="F3" s="54" t="s">
        <v>66</v>
      </c>
      <c r="G3" s="54" t="s">
        <v>65</v>
      </c>
      <c r="H3" s="54" t="s">
        <v>64</v>
      </c>
      <c r="I3" s="54" t="s">
        <v>63</v>
      </c>
      <c r="J3" s="54" t="s">
        <v>62</v>
      </c>
      <c r="K3" s="58" t="s">
        <v>61</v>
      </c>
    </row>
    <row r="4" spans="1:11" ht="47.25" customHeight="1" thickBot="1">
      <c r="A4" s="61"/>
      <c r="B4" s="62" t="s">
        <v>60</v>
      </c>
      <c r="C4" s="63"/>
      <c r="D4" s="64"/>
      <c r="E4" s="65"/>
      <c r="F4" s="65"/>
      <c r="G4" s="66"/>
      <c r="H4" s="66"/>
      <c r="I4" s="63"/>
      <c r="J4" s="67"/>
      <c r="K4" s="6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="115" zoomScaleNormal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5"/>
  <cols>
    <col min="1" max="1" width="4.21875" style="13" customWidth="1"/>
    <col min="2" max="2" width="24.44140625" style="12" customWidth="1"/>
    <col min="3" max="3" width="18.21875" style="1" bestFit="1" customWidth="1"/>
    <col min="4" max="4" width="12.109375" style="10" bestFit="1" customWidth="1"/>
    <col min="5" max="9" width="10.109375" style="11" bestFit="1" customWidth="1"/>
    <col min="10" max="10" width="8" style="1" customWidth="1"/>
  </cols>
  <sheetData>
    <row r="1" spans="1:10" ht="25.5">
      <c r="B1" s="175" t="s">
        <v>171</v>
      </c>
      <c r="C1" s="175"/>
      <c r="D1" s="175"/>
      <c r="E1" s="175"/>
      <c r="F1" s="175"/>
      <c r="G1" s="175"/>
      <c r="H1" s="175"/>
      <c r="I1" s="175"/>
      <c r="J1" s="175"/>
    </row>
    <row r="2" spans="1:10" ht="25.5" customHeight="1" thickBot="1">
      <c r="A2" s="179" t="s">
        <v>20</v>
      </c>
      <c r="B2" s="179"/>
      <c r="C2" s="41"/>
      <c r="D2" s="42"/>
      <c r="E2" s="43"/>
      <c r="F2" s="43"/>
      <c r="G2" s="44"/>
      <c r="H2" s="44"/>
      <c r="I2" s="178" t="s">
        <v>0</v>
      </c>
      <c r="J2" s="178"/>
    </row>
    <row r="3" spans="1:10" ht="29.25" customHeight="1">
      <c r="A3" s="47" t="s">
        <v>117</v>
      </c>
      <c r="B3" s="53" t="s">
        <v>2</v>
      </c>
      <c r="C3" s="54" t="s">
        <v>9</v>
      </c>
      <c r="D3" s="55" t="s">
        <v>3</v>
      </c>
      <c r="E3" s="56" t="s">
        <v>4</v>
      </c>
      <c r="F3" s="56" t="s">
        <v>5</v>
      </c>
      <c r="G3" s="56" t="s">
        <v>6</v>
      </c>
      <c r="H3" s="57" t="s">
        <v>10</v>
      </c>
      <c r="I3" s="56" t="s">
        <v>8</v>
      </c>
      <c r="J3" s="58" t="s">
        <v>7</v>
      </c>
    </row>
    <row r="4" spans="1:10" s="13" customFormat="1" ht="29.25" customHeight="1">
      <c r="A4" s="103">
        <v>1</v>
      </c>
      <c r="B4" s="108" t="s">
        <v>127</v>
      </c>
      <c r="C4" s="109" t="s">
        <v>22</v>
      </c>
      <c r="D4" s="131">
        <v>6600000</v>
      </c>
      <c r="E4" s="132">
        <v>44188</v>
      </c>
      <c r="F4" s="132">
        <v>44197</v>
      </c>
      <c r="G4" s="132">
        <v>44561</v>
      </c>
      <c r="H4" s="132">
        <v>44316</v>
      </c>
      <c r="I4" s="132">
        <v>44316</v>
      </c>
      <c r="J4" s="133"/>
    </row>
    <row r="5" spans="1:10" s="13" customFormat="1" ht="29.25" customHeight="1">
      <c r="A5" s="103">
        <v>2</v>
      </c>
      <c r="B5" s="108" t="s">
        <v>130</v>
      </c>
      <c r="C5" s="114" t="s">
        <v>131</v>
      </c>
      <c r="D5" s="111">
        <v>3240000</v>
      </c>
      <c r="E5" s="132">
        <v>44194</v>
      </c>
      <c r="F5" s="132">
        <v>44197</v>
      </c>
      <c r="G5" s="132">
        <v>44561</v>
      </c>
      <c r="H5" s="132">
        <v>44316</v>
      </c>
      <c r="I5" s="132">
        <v>44316</v>
      </c>
      <c r="J5" s="133"/>
    </row>
    <row r="6" spans="1:10" s="13" customFormat="1" ht="29.25" customHeight="1">
      <c r="A6" s="103">
        <v>3</v>
      </c>
      <c r="B6" s="108" t="s">
        <v>132</v>
      </c>
      <c r="C6" s="109" t="s">
        <v>133</v>
      </c>
      <c r="D6" s="131">
        <v>2580000</v>
      </c>
      <c r="E6" s="132">
        <v>44188</v>
      </c>
      <c r="F6" s="132">
        <v>44197</v>
      </c>
      <c r="G6" s="132">
        <v>44561</v>
      </c>
      <c r="H6" s="132">
        <v>44316</v>
      </c>
      <c r="I6" s="132">
        <v>44316</v>
      </c>
      <c r="J6" s="133"/>
    </row>
    <row r="7" spans="1:10" s="13" customFormat="1" ht="29.25" customHeight="1">
      <c r="A7" s="103">
        <v>4</v>
      </c>
      <c r="B7" s="108" t="s">
        <v>136</v>
      </c>
      <c r="C7" s="114" t="s">
        <v>137</v>
      </c>
      <c r="D7" s="111">
        <v>2112000</v>
      </c>
      <c r="E7" s="132">
        <v>44189</v>
      </c>
      <c r="F7" s="132">
        <v>44197</v>
      </c>
      <c r="G7" s="132">
        <v>44561</v>
      </c>
      <c r="H7" s="132">
        <v>44316</v>
      </c>
      <c r="I7" s="132">
        <v>44316</v>
      </c>
      <c r="J7" s="133"/>
    </row>
    <row r="8" spans="1:10" s="13" customFormat="1" ht="29.25" customHeight="1">
      <c r="A8" s="103">
        <v>5</v>
      </c>
      <c r="B8" s="108" t="s">
        <v>146</v>
      </c>
      <c r="C8" s="109" t="s">
        <v>141</v>
      </c>
      <c r="D8" s="131">
        <v>765600</v>
      </c>
      <c r="E8" s="132">
        <v>44194</v>
      </c>
      <c r="F8" s="132">
        <v>44197</v>
      </c>
      <c r="G8" s="132">
        <v>44561</v>
      </c>
      <c r="H8" s="132">
        <v>44316</v>
      </c>
      <c r="I8" s="132">
        <v>44316</v>
      </c>
      <c r="J8" s="134"/>
    </row>
    <row r="9" spans="1:10" s="13" customFormat="1" ht="29.25" customHeight="1">
      <c r="A9" s="103">
        <v>6</v>
      </c>
      <c r="B9" s="108" t="s">
        <v>145</v>
      </c>
      <c r="C9" s="109" t="s">
        <v>142</v>
      </c>
      <c r="D9" s="131">
        <v>11376410</v>
      </c>
      <c r="E9" s="132">
        <v>44194</v>
      </c>
      <c r="F9" s="132">
        <v>44197</v>
      </c>
      <c r="G9" s="132">
        <v>44561</v>
      </c>
      <c r="H9" s="132">
        <v>44316</v>
      </c>
      <c r="I9" s="132">
        <v>44316</v>
      </c>
      <c r="J9" s="134"/>
    </row>
    <row r="10" spans="1:10" s="13" customFormat="1" ht="29.25" customHeight="1">
      <c r="A10" s="103">
        <v>7</v>
      </c>
      <c r="B10" s="115" t="s">
        <v>143</v>
      </c>
      <c r="C10" s="114" t="s">
        <v>144</v>
      </c>
      <c r="D10" s="111">
        <v>2520000</v>
      </c>
      <c r="E10" s="135">
        <v>44194</v>
      </c>
      <c r="F10" s="132">
        <v>44197</v>
      </c>
      <c r="G10" s="132">
        <v>44561</v>
      </c>
      <c r="H10" s="132">
        <v>44316</v>
      </c>
      <c r="I10" s="132">
        <v>44316</v>
      </c>
      <c r="J10" s="134"/>
    </row>
    <row r="11" spans="1:10" s="13" customFormat="1" ht="29.25" customHeight="1">
      <c r="A11" s="103">
        <v>8</v>
      </c>
      <c r="B11" s="115" t="s">
        <v>153</v>
      </c>
      <c r="C11" s="114" t="s">
        <v>131</v>
      </c>
      <c r="D11" s="111">
        <v>1200000</v>
      </c>
      <c r="E11" s="135">
        <v>44194</v>
      </c>
      <c r="F11" s="132">
        <v>44197</v>
      </c>
      <c r="G11" s="132">
        <v>44561</v>
      </c>
      <c r="H11" s="132">
        <v>44316</v>
      </c>
      <c r="I11" s="132">
        <v>44316</v>
      </c>
      <c r="J11" s="134"/>
    </row>
    <row r="12" spans="1:10" s="13" customFormat="1" ht="29.25" customHeight="1">
      <c r="A12" s="103">
        <v>9</v>
      </c>
      <c r="B12" s="115" t="s">
        <v>154</v>
      </c>
      <c r="C12" s="114" t="s">
        <v>155</v>
      </c>
      <c r="D12" s="111">
        <v>833987000</v>
      </c>
      <c r="E12" s="135">
        <v>44194</v>
      </c>
      <c r="F12" s="132">
        <v>44197</v>
      </c>
      <c r="G12" s="132">
        <v>44561</v>
      </c>
      <c r="H12" s="132">
        <v>44316</v>
      </c>
      <c r="I12" s="132">
        <v>44316</v>
      </c>
      <c r="J12" s="134"/>
    </row>
    <row r="13" spans="1:10" s="13" customFormat="1" ht="29.25" customHeight="1">
      <c r="A13" s="103">
        <v>10</v>
      </c>
      <c r="B13" s="115" t="s">
        <v>157</v>
      </c>
      <c r="C13" s="114" t="s">
        <v>159</v>
      </c>
      <c r="D13" s="111">
        <v>40500000</v>
      </c>
      <c r="E13" s="135">
        <v>44187</v>
      </c>
      <c r="F13" s="132">
        <v>44197</v>
      </c>
      <c r="G13" s="132">
        <v>44561</v>
      </c>
      <c r="H13" s="132">
        <v>44316</v>
      </c>
      <c r="I13" s="132">
        <v>44316</v>
      </c>
      <c r="J13" s="134"/>
    </row>
    <row r="14" spans="1:10" s="13" customFormat="1" ht="29.25" customHeight="1">
      <c r="A14" s="106">
        <v>11</v>
      </c>
      <c r="B14" s="136" t="s">
        <v>129</v>
      </c>
      <c r="C14" s="137" t="s">
        <v>165</v>
      </c>
      <c r="D14" s="122">
        <v>20700000</v>
      </c>
      <c r="E14" s="138">
        <v>44204</v>
      </c>
      <c r="F14" s="139">
        <v>44207</v>
      </c>
      <c r="G14" s="139">
        <v>44561</v>
      </c>
      <c r="H14" s="132">
        <v>44316</v>
      </c>
      <c r="I14" s="132">
        <v>44316</v>
      </c>
      <c r="J14" s="134"/>
    </row>
    <row r="15" spans="1:10" s="13" customFormat="1" ht="29.25" customHeight="1">
      <c r="A15" s="103">
        <v>12</v>
      </c>
      <c r="B15" s="136" t="s">
        <v>182</v>
      </c>
      <c r="C15" s="137" t="s">
        <v>179</v>
      </c>
      <c r="D15" s="121">
        <v>9450000</v>
      </c>
      <c r="E15" s="138">
        <v>44299</v>
      </c>
      <c r="F15" s="139">
        <v>44301</v>
      </c>
      <c r="G15" s="139">
        <v>44561</v>
      </c>
      <c r="H15" s="139">
        <v>44309</v>
      </c>
      <c r="I15" s="139">
        <v>44309</v>
      </c>
      <c r="J15" s="140"/>
    </row>
    <row r="16" spans="1:10" s="13" customFormat="1" ht="29.25" customHeight="1">
      <c r="A16" s="106">
        <v>13</v>
      </c>
      <c r="B16" s="136" t="s">
        <v>174</v>
      </c>
      <c r="C16" s="137" t="s">
        <v>175</v>
      </c>
      <c r="D16" s="121">
        <v>4171000</v>
      </c>
      <c r="E16" s="138">
        <v>44299</v>
      </c>
      <c r="F16" s="139">
        <v>44300</v>
      </c>
      <c r="G16" s="139">
        <v>44314</v>
      </c>
      <c r="H16" s="139">
        <v>44312</v>
      </c>
      <c r="I16" s="139">
        <v>44312</v>
      </c>
      <c r="J16" s="140"/>
    </row>
    <row r="17" spans="1:10" s="13" customFormat="1" ht="29.25" customHeight="1">
      <c r="A17" s="106">
        <v>14</v>
      </c>
      <c r="B17" s="136" t="s">
        <v>176</v>
      </c>
      <c r="C17" s="137" t="s">
        <v>178</v>
      </c>
      <c r="D17" s="121">
        <v>5093000</v>
      </c>
      <c r="E17" s="138">
        <v>44306</v>
      </c>
      <c r="F17" s="139">
        <v>44307</v>
      </c>
      <c r="G17" s="139">
        <v>44309</v>
      </c>
      <c r="H17" s="139">
        <v>44309</v>
      </c>
      <c r="I17" s="139">
        <v>44309</v>
      </c>
      <c r="J17" s="140"/>
    </row>
    <row r="18" spans="1:10" s="13" customFormat="1" ht="29.25" customHeight="1">
      <c r="A18" s="106">
        <v>15</v>
      </c>
      <c r="B18" s="136" t="s">
        <v>180</v>
      </c>
      <c r="C18" s="137" t="s">
        <v>181</v>
      </c>
      <c r="D18" s="121">
        <v>1980000</v>
      </c>
      <c r="E18" s="138">
        <v>44299</v>
      </c>
      <c r="F18" s="139">
        <v>44300</v>
      </c>
      <c r="G18" s="139">
        <v>44307</v>
      </c>
      <c r="H18" s="139">
        <v>44307</v>
      </c>
      <c r="I18" s="139">
        <v>44307</v>
      </c>
      <c r="J18" s="140"/>
    </row>
    <row r="19" spans="1:10" s="13" customFormat="1" ht="29.25" customHeight="1" thickBot="1">
      <c r="A19" s="141">
        <v>16</v>
      </c>
      <c r="B19" s="142" t="s">
        <v>183</v>
      </c>
      <c r="C19" s="143" t="s">
        <v>184</v>
      </c>
      <c r="D19" s="128">
        <v>1586000</v>
      </c>
      <c r="E19" s="144">
        <v>44293</v>
      </c>
      <c r="F19" s="145">
        <v>44294</v>
      </c>
      <c r="G19" s="145">
        <v>44302</v>
      </c>
      <c r="H19" s="145">
        <v>44302</v>
      </c>
      <c r="I19" s="145">
        <v>44302</v>
      </c>
      <c r="J19" s="146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/>
  </sheetViews>
  <sheetFormatPr defaultRowHeight="13.5"/>
  <cols>
    <col min="1" max="1" width="4" style="14" bestFit="1" customWidth="1"/>
    <col min="2" max="2" width="15.109375" style="16" bestFit="1" customWidth="1"/>
    <col min="3" max="3" width="28.77734375" style="17" customWidth="1"/>
    <col min="4" max="4" width="13.33203125" style="16" customWidth="1"/>
    <col min="5" max="5" width="11.5546875" style="18" bestFit="1" customWidth="1"/>
    <col min="6" max="6" width="9.5546875" style="15" customWidth="1"/>
    <col min="7" max="7" width="11.109375" style="15" bestFit="1" customWidth="1"/>
    <col min="8" max="8" width="10.33203125" style="15" customWidth="1"/>
    <col min="9" max="9" width="12" style="15" customWidth="1"/>
    <col min="10" max="10" width="16.109375" style="4" customWidth="1"/>
    <col min="11" max="11" width="11.5546875" style="14" bestFit="1" customWidth="1"/>
    <col min="12" max="16384" width="8.88671875" style="14"/>
  </cols>
  <sheetData>
    <row r="1" spans="1:10" ht="25.5">
      <c r="B1" s="180" t="s">
        <v>172</v>
      </c>
      <c r="C1" s="180"/>
      <c r="D1" s="180"/>
      <c r="E1" s="180"/>
      <c r="F1" s="180"/>
      <c r="G1" s="180"/>
      <c r="H1" s="180"/>
      <c r="I1" s="180"/>
      <c r="J1" s="180"/>
    </row>
    <row r="2" spans="1:10" ht="26.25" thickBot="1">
      <c r="B2" s="181" t="s">
        <v>21</v>
      </c>
      <c r="C2" s="181"/>
      <c r="D2" s="40"/>
      <c r="E2" s="45"/>
      <c r="F2" s="45"/>
      <c r="G2" s="45"/>
      <c r="H2" s="45"/>
      <c r="I2" s="45"/>
      <c r="J2" s="46" t="s">
        <v>16</v>
      </c>
    </row>
    <row r="3" spans="1:10" ht="26.25" customHeight="1">
      <c r="A3" s="47" t="s">
        <v>117</v>
      </c>
      <c r="B3" s="48" t="s">
        <v>1</v>
      </c>
      <c r="C3" s="49" t="s">
        <v>2</v>
      </c>
      <c r="D3" s="50" t="s">
        <v>11</v>
      </c>
      <c r="E3" s="51" t="s">
        <v>12</v>
      </c>
      <c r="F3" s="51" t="s">
        <v>17</v>
      </c>
      <c r="G3" s="51" t="s">
        <v>13</v>
      </c>
      <c r="H3" s="51" t="s">
        <v>14</v>
      </c>
      <c r="I3" s="51" t="s">
        <v>15</v>
      </c>
      <c r="J3" s="52" t="s">
        <v>18</v>
      </c>
    </row>
    <row r="4" spans="1:10" ht="26.25" customHeight="1">
      <c r="A4" s="103">
        <v>1</v>
      </c>
      <c r="B4" s="3" t="s">
        <v>19</v>
      </c>
      <c r="C4" s="108" t="s">
        <v>128</v>
      </c>
      <c r="D4" s="109" t="s">
        <v>22</v>
      </c>
      <c r="E4" s="110">
        <v>6600000</v>
      </c>
      <c r="F4" s="111"/>
      <c r="G4" s="111">
        <f>550000*4</f>
        <v>2200000</v>
      </c>
      <c r="H4" s="111"/>
      <c r="I4" s="111">
        <f>550000*4</f>
        <v>2200000</v>
      </c>
      <c r="J4" s="112" t="s">
        <v>195</v>
      </c>
    </row>
    <row r="5" spans="1:10" ht="26.25" customHeight="1">
      <c r="A5" s="113">
        <v>2</v>
      </c>
      <c r="B5" s="3" t="s">
        <v>19</v>
      </c>
      <c r="C5" s="108" t="s">
        <v>130</v>
      </c>
      <c r="D5" s="114" t="s">
        <v>131</v>
      </c>
      <c r="E5" s="111">
        <v>3240000</v>
      </c>
      <c r="F5" s="111"/>
      <c r="G5" s="111">
        <f>270000*4</f>
        <v>1080000</v>
      </c>
      <c r="H5" s="111"/>
      <c r="I5" s="111">
        <f>270000*4</f>
        <v>1080000</v>
      </c>
      <c r="J5" s="112" t="s">
        <v>195</v>
      </c>
    </row>
    <row r="6" spans="1:10" ht="26.25" customHeight="1">
      <c r="A6" s="113">
        <v>3</v>
      </c>
      <c r="B6" s="3" t="s">
        <v>19</v>
      </c>
      <c r="C6" s="108" t="s">
        <v>132</v>
      </c>
      <c r="D6" s="109" t="s">
        <v>133</v>
      </c>
      <c r="E6" s="110">
        <v>2580000</v>
      </c>
      <c r="F6" s="111"/>
      <c r="G6" s="111">
        <f>215000*4</f>
        <v>860000</v>
      </c>
      <c r="H6" s="111"/>
      <c r="I6" s="111">
        <f>215000*4</f>
        <v>860000</v>
      </c>
      <c r="J6" s="112" t="s">
        <v>195</v>
      </c>
    </row>
    <row r="7" spans="1:10" ht="26.25" customHeight="1">
      <c r="A7" s="113">
        <v>4</v>
      </c>
      <c r="B7" s="3" t="s">
        <v>19</v>
      </c>
      <c r="C7" s="115" t="s">
        <v>134</v>
      </c>
      <c r="D7" s="114" t="s">
        <v>135</v>
      </c>
      <c r="E7" s="111">
        <v>2112000</v>
      </c>
      <c r="F7" s="111"/>
      <c r="G7" s="111">
        <f>176000*4</f>
        <v>704000</v>
      </c>
      <c r="H7" s="111"/>
      <c r="I7" s="111">
        <f>176000*4</f>
        <v>704000</v>
      </c>
      <c r="J7" s="112" t="s">
        <v>195</v>
      </c>
    </row>
    <row r="8" spans="1:10" ht="26.25" customHeight="1">
      <c r="A8" s="113">
        <v>5</v>
      </c>
      <c r="B8" s="3" t="s">
        <v>19</v>
      </c>
      <c r="C8" s="108" t="s">
        <v>146</v>
      </c>
      <c r="D8" s="109" t="s">
        <v>148</v>
      </c>
      <c r="E8" s="110">
        <v>765600</v>
      </c>
      <c r="F8" s="111"/>
      <c r="G8" s="111">
        <f>63800*4</f>
        <v>255200</v>
      </c>
      <c r="H8" s="111"/>
      <c r="I8" s="111">
        <f>63800*4</f>
        <v>255200</v>
      </c>
      <c r="J8" s="112" t="s">
        <v>195</v>
      </c>
    </row>
    <row r="9" spans="1:10" ht="26.25" customHeight="1">
      <c r="A9" s="113">
        <v>6</v>
      </c>
      <c r="B9" s="3" t="s">
        <v>19</v>
      </c>
      <c r="C9" s="116" t="s">
        <v>147</v>
      </c>
      <c r="D9" s="109" t="s">
        <v>142</v>
      </c>
      <c r="E9" s="110">
        <v>11376410</v>
      </c>
      <c r="F9" s="111"/>
      <c r="G9" s="111">
        <f>949290+947920+947920</f>
        <v>2845130</v>
      </c>
      <c r="H9" s="111"/>
      <c r="I9" s="111">
        <f>949290+947920+947920</f>
        <v>2845130</v>
      </c>
      <c r="J9" s="112" t="s">
        <v>195</v>
      </c>
    </row>
    <row r="10" spans="1:10" ht="26.25" customHeight="1">
      <c r="A10" s="113">
        <v>7</v>
      </c>
      <c r="B10" s="3" t="s">
        <v>19</v>
      </c>
      <c r="C10" s="108" t="s">
        <v>149</v>
      </c>
      <c r="D10" s="114" t="s">
        <v>144</v>
      </c>
      <c r="E10" s="111">
        <v>2520000</v>
      </c>
      <c r="F10" s="111"/>
      <c r="G10" s="111">
        <f>210000*4</f>
        <v>840000</v>
      </c>
      <c r="H10" s="111"/>
      <c r="I10" s="111">
        <f>210000*4</f>
        <v>840000</v>
      </c>
      <c r="J10" s="112" t="s">
        <v>195</v>
      </c>
    </row>
    <row r="11" spans="1:10" ht="26.25" customHeight="1">
      <c r="A11" s="113">
        <v>8</v>
      </c>
      <c r="B11" s="3" t="s">
        <v>150</v>
      </c>
      <c r="C11" s="108" t="s">
        <v>151</v>
      </c>
      <c r="D11" s="114" t="s">
        <v>152</v>
      </c>
      <c r="E11" s="111">
        <v>1200000</v>
      </c>
      <c r="F11" s="111"/>
      <c r="G11" s="111">
        <f>100000*4</f>
        <v>400000</v>
      </c>
      <c r="H11" s="111"/>
      <c r="I11" s="111">
        <f>100000*4</f>
        <v>400000</v>
      </c>
      <c r="J11" s="112" t="s">
        <v>195</v>
      </c>
    </row>
    <row r="12" spans="1:10" ht="26.25" customHeight="1">
      <c r="A12" s="113">
        <v>9</v>
      </c>
      <c r="B12" s="3" t="s">
        <v>160</v>
      </c>
      <c r="C12" s="108" t="s">
        <v>154</v>
      </c>
      <c r="D12" s="114" t="s">
        <v>156</v>
      </c>
      <c r="E12" s="111">
        <v>833987000</v>
      </c>
      <c r="F12" s="111"/>
      <c r="G12" s="111">
        <f>39189210+40281420+38702910+38702910</f>
        <v>156876450</v>
      </c>
      <c r="H12" s="111"/>
      <c r="I12" s="111">
        <f>39189210+40281420+38702910+38702910</f>
        <v>156876450</v>
      </c>
      <c r="J12" s="112" t="s">
        <v>195</v>
      </c>
    </row>
    <row r="13" spans="1:10" ht="26.25" customHeight="1">
      <c r="A13" s="113">
        <v>10</v>
      </c>
      <c r="B13" s="3" t="s">
        <v>160</v>
      </c>
      <c r="C13" s="108" t="s">
        <v>157</v>
      </c>
      <c r="D13" s="114" t="s">
        <v>158</v>
      </c>
      <c r="E13" s="111">
        <v>40500000</v>
      </c>
      <c r="F13" s="111"/>
      <c r="G13" s="111">
        <f>2178000+2997000+3487500</f>
        <v>8662500</v>
      </c>
      <c r="H13" s="111"/>
      <c r="I13" s="111">
        <f>2178000+2997000+3487500</f>
        <v>8662500</v>
      </c>
      <c r="J13" s="112" t="s">
        <v>195</v>
      </c>
    </row>
    <row r="14" spans="1:10" ht="26.25" customHeight="1">
      <c r="A14" s="117">
        <v>11</v>
      </c>
      <c r="B14" s="118" t="s">
        <v>138</v>
      </c>
      <c r="C14" s="119" t="s">
        <v>139</v>
      </c>
      <c r="D14" s="120" t="s">
        <v>140</v>
      </c>
      <c r="E14" s="121">
        <v>20700000</v>
      </c>
      <c r="F14" s="122"/>
      <c r="G14" s="122">
        <f>1350000+1620000+1980000</f>
        <v>4950000</v>
      </c>
      <c r="H14" s="122"/>
      <c r="I14" s="122">
        <f>1350000+1620000+1980000</f>
        <v>4950000</v>
      </c>
      <c r="J14" s="112" t="s">
        <v>195</v>
      </c>
    </row>
    <row r="15" spans="1:10" ht="26.25" customHeight="1">
      <c r="A15" s="117">
        <v>12</v>
      </c>
      <c r="B15" s="118" t="s">
        <v>190</v>
      </c>
      <c r="C15" s="119" t="s">
        <v>191</v>
      </c>
      <c r="D15" s="120" t="s">
        <v>192</v>
      </c>
      <c r="E15" s="121">
        <v>9450000</v>
      </c>
      <c r="F15" s="122"/>
      <c r="G15" s="122">
        <v>2025000</v>
      </c>
      <c r="H15" s="122"/>
      <c r="I15" s="122">
        <v>2025000</v>
      </c>
      <c r="J15" s="123" t="s">
        <v>193</v>
      </c>
    </row>
    <row r="16" spans="1:10" ht="26.25" customHeight="1">
      <c r="A16" s="117">
        <v>13</v>
      </c>
      <c r="B16" s="118" t="s">
        <v>190</v>
      </c>
      <c r="C16" s="119" t="s">
        <v>186</v>
      </c>
      <c r="D16" s="120" t="s">
        <v>187</v>
      </c>
      <c r="E16" s="121">
        <v>4171000</v>
      </c>
      <c r="F16" s="122"/>
      <c r="G16" s="122">
        <v>4171000</v>
      </c>
      <c r="H16" s="122"/>
      <c r="I16" s="122">
        <v>4171000</v>
      </c>
      <c r="J16" s="123" t="s">
        <v>189</v>
      </c>
    </row>
    <row r="17" spans="1:10" ht="26.25" customHeight="1">
      <c r="A17" s="117">
        <v>14</v>
      </c>
      <c r="B17" s="118" t="s">
        <v>21</v>
      </c>
      <c r="C17" s="119" t="s">
        <v>194</v>
      </c>
      <c r="D17" s="120" t="s">
        <v>177</v>
      </c>
      <c r="E17" s="121">
        <v>5093000</v>
      </c>
      <c r="F17" s="122"/>
      <c r="G17" s="122">
        <v>5093000</v>
      </c>
      <c r="H17" s="122"/>
      <c r="I17" s="122">
        <v>5093000</v>
      </c>
      <c r="J17" s="123" t="s">
        <v>188</v>
      </c>
    </row>
    <row r="18" spans="1:10" ht="26.25" customHeight="1">
      <c r="A18" s="117">
        <v>15</v>
      </c>
      <c r="B18" s="118" t="s">
        <v>307</v>
      </c>
      <c r="C18" s="119" t="s">
        <v>308</v>
      </c>
      <c r="D18" s="120" t="s">
        <v>206</v>
      </c>
      <c r="E18" s="121">
        <v>1586000</v>
      </c>
      <c r="F18" s="122"/>
      <c r="G18" s="122">
        <v>1586000</v>
      </c>
      <c r="H18" s="122"/>
      <c r="I18" s="122">
        <v>1586000</v>
      </c>
      <c r="J18" s="123" t="s">
        <v>189</v>
      </c>
    </row>
    <row r="19" spans="1:10" ht="26.25" customHeight="1" thickBot="1">
      <c r="A19" s="124">
        <v>16</v>
      </c>
      <c r="B19" s="125" t="s">
        <v>307</v>
      </c>
      <c r="C19" s="126" t="s">
        <v>309</v>
      </c>
      <c r="D19" s="127" t="s">
        <v>310</v>
      </c>
      <c r="E19" s="128">
        <v>1980000</v>
      </c>
      <c r="F19" s="129"/>
      <c r="G19" s="128">
        <v>1980000</v>
      </c>
      <c r="H19" s="129"/>
      <c r="I19" s="128">
        <v>1980000</v>
      </c>
      <c r="J19" s="130" t="s">
        <v>189</v>
      </c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zoomScale="85" zoomScaleNormal="85" workbookViewId="0">
      <selection sqref="A1:E1"/>
    </sheetView>
  </sheetViews>
  <sheetFormatPr defaultRowHeight="13.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3"/>
  </cols>
  <sheetData>
    <row r="1" spans="1:6" ht="35.1" customHeight="1">
      <c r="A1" s="175" t="s">
        <v>173</v>
      </c>
      <c r="B1" s="175"/>
      <c r="C1" s="175"/>
      <c r="D1" s="175"/>
      <c r="E1" s="175"/>
    </row>
    <row r="2" spans="1:6" ht="26.25" thickBot="1">
      <c r="A2" s="2" t="s">
        <v>34</v>
      </c>
      <c r="B2" s="2"/>
      <c r="C2" s="22"/>
      <c r="D2" s="22"/>
      <c r="E2" s="19" t="s">
        <v>33</v>
      </c>
    </row>
    <row r="3" spans="1:6" ht="21" customHeight="1" thickTop="1">
      <c r="A3" s="182" t="s">
        <v>32</v>
      </c>
      <c r="B3" s="37" t="s">
        <v>31</v>
      </c>
      <c r="C3" s="185" t="s">
        <v>196</v>
      </c>
      <c r="D3" s="186"/>
      <c r="E3" s="187"/>
    </row>
    <row r="4" spans="1:6" ht="21" customHeight="1">
      <c r="A4" s="183"/>
      <c r="B4" s="35" t="s">
        <v>30</v>
      </c>
      <c r="C4" s="87">
        <v>1290000</v>
      </c>
      <c r="D4" s="35" t="s">
        <v>118</v>
      </c>
      <c r="E4" s="23">
        <v>1200000</v>
      </c>
    </row>
    <row r="5" spans="1:6" ht="21" customHeight="1">
      <c r="A5" s="183"/>
      <c r="B5" s="35" t="s">
        <v>29</v>
      </c>
      <c r="C5" s="147">
        <f>E4/C4</f>
        <v>0.93023255813953487</v>
      </c>
      <c r="D5" s="35" t="s">
        <v>28</v>
      </c>
      <c r="E5" s="23">
        <v>1200000</v>
      </c>
    </row>
    <row r="6" spans="1:6" ht="21" customHeight="1">
      <c r="A6" s="183"/>
      <c r="B6" s="35" t="s">
        <v>27</v>
      </c>
      <c r="C6" s="28" t="s">
        <v>197</v>
      </c>
      <c r="D6" s="35" t="s">
        <v>119</v>
      </c>
      <c r="E6" s="38" t="s">
        <v>198</v>
      </c>
      <c r="F6" s="13" t="s">
        <v>86</v>
      </c>
    </row>
    <row r="7" spans="1:6" ht="21" customHeight="1">
      <c r="A7" s="183"/>
      <c r="B7" s="35" t="s">
        <v>26</v>
      </c>
      <c r="C7" s="21" t="s">
        <v>199</v>
      </c>
      <c r="D7" s="35" t="s">
        <v>120</v>
      </c>
      <c r="E7" s="38" t="s">
        <v>200</v>
      </c>
    </row>
    <row r="8" spans="1:6" ht="21" customHeight="1">
      <c r="A8" s="183"/>
      <c r="B8" s="35" t="s">
        <v>25</v>
      </c>
      <c r="C8" s="21" t="s">
        <v>161</v>
      </c>
      <c r="D8" s="35" t="s">
        <v>24</v>
      </c>
      <c r="E8" s="24" t="s">
        <v>201</v>
      </c>
    </row>
    <row r="9" spans="1:6" ht="21" customHeight="1" thickBot="1">
      <c r="A9" s="184"/>
      <c r="B9" s="36" t="s">
        <v>23</v>
      </c>
      <c r="C9" s="20" t="s">
        <v>162</v>
      </c>
      <c r="D9" s="36" t="s">
        <v>202</v>
      </c>
      <c r="E9" s="33" t="s">
        <v>203</v>
      </c>
    </row>
    <row r="10" spans="1:6" ht="21" customHeight="1" thickTop="1">
      <c r="A10" s="182" t="s">
        <v>32</v>
      </c>
      <c r="B10" s="37" t="s">
        <v>31</v>
      </c>
      <c r="C10" s="185" t="s">
        <v>183</v>
      </c>
      <c r="D10" s="186"/>
      <c r="E10" s="187"/>
    </row>
    <row r="11" spans="1:6" ht="21" customHeight="1">
      <c r="A11" s="183"/>
      <c r="B11" s="35" t="s">
        <v>30</v>
      </c>
      <c r="C11" s="87">
        <v>1600500</v>
      </c>
      <c r="D11" s="35" t="s">
        <v>118</v>
      </c>
      <c r="E11" s="23">
        <v>1586000</v>
      </c>
    </row>
    <row r="12" spans="1:6" ht="21" customHeight="1">
      <c r="A12" s="183"/>
      <c r="B12" s="35" t="s">
        <v>29</v>
      </c>
      <c r="C12" s="147">
        <f>E11/C11</f>
        <v>0.9909403311465167</v>
      </c>
      <c r="D12" s="35" t="s">
        <v>28</v>
      </c>
      <c r="E12" s="23">
        <v>1586000</v>
      </c>
    </row>
    <row r="13" spans="1:6" ht="21" customHeight="1">
      <c r="A13" s="183"/>
      <c r="B13" s="35" t="s">
        <v>27</v>
      </c>
      <c r="C13" s="28" t="s">
        <v>209</v>
      </c>
      <c r="D13" s="35" t="s">
        <v>119</v>
      </c>
      <c r="E13" s="38" t="s">
        <v>210</v>
      </c>
    </row>
    <row r="14" spans="1:6" ht="21" customHeight="1">
      <c r="A14" s="183"/>
      <c r="B14" s="35" t="s">
        <v>26</v>
      </c>
      <c r="C14" s="21" t="s">
        <v>199</v>
      </c>
      <c r="D14" s="35" t="s">
        <v>120</v>
      </c>
      <c r="E14" s="38" t="s">
        <v>204</v>
      </c>
    </row>
    <row r="15" spans="1:6" ht="21" customHeight="1">
      <c r="A15" s="183"/>
      <c r="B15" s="35" t="s">
        <v>25</v>
      </c>
      <c r="C15" s="21" t="s">
        <v>205</v>
      </c>
      <c r="D15" s="35" t="s">
        <v>24</v>
      </c>
      <c r="E15" s="24" t="s">
        <v>206</v>
      </c>
    </row>
    <row r="16" spans="1:6" ht="21" customHeight="1" thickBot="1">
      <c r="A16" s="184"/>
      <c r="B16" s="36" t="s">
        <v>23</v>
      </c>
      <c r="C16" s="20" t="s">
        <v>207</v>
      </c>
      <c r="D16" s="36" t="s">
        <v>202</v>
      </c>
      <c r="E16" s="33"/>
    </row>
    <row r="17" spans="1:5" ht="21" customHeight="1" thickTop="1">
      <c r="A17" s="182" t="s">
        <v>32</v>
      </c>
      <c r="B17" s="37" t="s">
        <v>31</v>
      </c>
      <c r="C17" s="185" t="s">
        <v>208</v>
      </c>
      <c r="D17" s="186"/>
      <c r="E17" s="187"/>
    </row>
    <row r="18" spans="1:5" ht="21" customHeight="1">
      <c r="A18" s="183"/>
      <c r="B18" s="35" t="s">
        <v>30</v>
      </c>
      <c r="C18" s="87">
        <v>7700000</v>
      </c>
      <c r="D18" s="35" t="s">
        <v>118</v>
      </c>
      <c r="E18" s="23">
        <v>7469000</v>
      </c>
    </row>
    <row r="19" spans="1:5" ht="21" customHeight="1">
      <c r="A19" s="183"/>
      <c r="B19" s="35" t="s">
        <v>29</v>
      </c>
      <c r="C19" s="147">
        <f>E18/C18</f>
        <v>0.97</v>
      </c>
      <c r="D19" s="35" t="s">
        <v>28</v>
      </c>
      <c r="E19" s="23">
        <v>7469000</v>
      </c>
    </row>
    <row r="20" spans="1:5" ht="21" customHeight="1">
      <c r="A20" s="183"/>
      <c r="B20" s="35" t="s">
        <v>27</v>
      </c>
      <c r="C20" s="28" t="s">
        <v>211</v>
      </c>
      <c r="D20" s="35" t="s">
        <v>119</v>
      </c>
      <c r="E20" s="38" t="s">
        <v>212</v>
      </c>
    </row>
    <row r="21" spans="1:5" ht="21" customHeight="1">
      <c r="A21" s="183"/>
      <c r="B21" s="35" t="s">
        <v>26</v>
      </c>
      <c r="C21" s="21" t="s">
        <v>199</v>
      </c>
      <c r="D21" s="35" t="s">
        <v>120</v>
      </c>
      <c r="E21" s="38" t="s">
        <v>213</v>
      </c>
    </row>
    <row r="22" spans="1:5" ht="21" customHeight="1">
      <c r="A22" s="183"/>
      <c r="B22" s="35" t="s">
        <v>25</v>
      </c>
      <c r="C22" s="21" t="s">
        <v>205</v>
      </c>
      <c r="D22" s="35" t="s">
        <v>24</v>
      </c>
      <c r="E22" s="24" t="s">
        <v>214</v>
      </c>
    </row>
    <row r="23" spans="1:5" ht="21" customHeight="1" thickBot="1">
      <c r="A23" s="184"/>
      <c r="B23" s="36" t="s">
        <v>23</v>
      </c>
      <c r="C23" s="20" t="s">
        <v>207</v>
      </c>
      <c r="D23" s="36" t="s">
        <v>202</v>
      </c>
      <c r="E23" s="33"/>
    </row>
    <row r="24" spans="1:5" ht="21" customHeight="1" thickTop="1">
      <c r="A24" s="182" t="s">
        <v>32</v>
      </c>
      <c r="B24" s="37" t="s">
        <v>31</v>
      </c>
      <c r="C24" s="185" t="s">
        <v>215</v>
      </c>
      <c r="D24" s="186"/>
      <c r="E24" s="187"/>
    </row>
    <row r="25" spans="1:5" ht="21" customHeight="1">
      <c r="A25" s="183"/>
      <c r="B25" s="35" t="s">
        <v>30</v>
      </c>
      <c r="C25" s="87">
        <v>9450000</v>
      </c>
      <c r="D25" s="35" t="s">
        <v>118</v>
      </c>
      <c r="E25" s="23">
        <v>9450000</v>
      </c>
    </row>
    <row r="26" spans="1:5" ht="21" customHeight="1">
      <c r="A26" s="183"/>
      <c r="B26" s="35" t="s">
        <v>29</v>
      </c>
      <c r="C26" s="147">
        <f>E25/C25</f>
        <v>1</v>
      </c>
      <c r="D26" s="35" t="s">
        <v>28</v>
      </c>
      <c r="E26" s="23">
        <v>9450000</v>
      </c>
    </row>
    <row r="27" spans="1:5" ht="21" customHeight="1">
      <c r="A27" s="183"/>
      <c r="B27" s="35" t="s">
        <v>27</v>
      </c>
      <c r="C27" s="28" t="s">
        <v>216</v>
      </c>
      <c r="D27" s="35" t="s">
        <v>119</v>
      </c>
      <c r="E27" s="38" t="s">
        <v>217</v>
      </c>
    </row>
    <row r="28" spans="1:5" ht="21" customHeight="1">
      <c r="A28" s="183"/>
      <c r="B28" s="35" t="s">
        <v>26</v>
      </c>
      <c r="C28" s="21" t="s">
        <v>199</v>
      </c>
      <c r="D28" s="35" t="s">
        <v>120</v>
      </c>
      <c r="E28" s="38" t="s">
        <v>218</v>
      </c>
    </row>
    <row r="29" spans="1:5" ht="21" customHeight="1">
      <c r="A29" s="183"/>
      <c r="B29" s="35" t="s">
        <v>25</v>
      </c>
      <c r="C29" s="21" t="s">
        <v>205</v>
      </c>
      <c r="D29" s="35" t="s">
        <v>24</v>
      </c>
      <c r="E29" s="24" t="s">
        <v>179</v>
      </c>
    </row>
    <row r="30" spans="1:5" ht="21" customHeight="1" thickBot="1">
      <c r="A30" s="184"/>
      <c r="B30" s="36" t="s">
        <v>23</v>
      </c>
      <c r="C30" s="20" t="s">
        <v>207</v>
      </c>
      <c r="D30" s="36" t="s">
        <v>202</v>
      </c>
      <c r="E30" s="33"/>
    </row>
    <row r="31" spans="1:5" ht="21" customHeight="1" thickTop="1">
      <c r="A31" s="182" t="s">
        <v>32</v>
      </c>
      <c r="B31" s="37" t="s">
        <v>31</v>
      </c>
      <c r="C31" s="185" t="s">
        <v>219</v>
      </c>
      <c r="D31" s="186"/>
      <c r="E31" s="187"/>
    </row>
    <row r="32" spans="1:5" ht="21" customHeight="1">
      <c r="A32" s="183"/>
      <c r="B32" s="35" t="s">
        <v>30</v>
      </c>
      <c r="C32" s="87">
        <v>4300000</v>
      </c>
      <c r="D32" s="35" t="s">
        <v>118</v>
      </c>
      <c r="E32" s="23">
        <v>4171000</v>
      </c>
    </row>
    <row r="33" spans="1:5" ht="21" customHeight="1">
      <c r="A33" s="183"/>
      <c r="B33" s="35" t="s">
        <v>29</v>
      </c>
      <c r="C33" s="147">
        <f>E32/C32</f>
        <v>0.97</v>
      </c>
      <c r="D33" s="35" t="s">
        <v>28</v>
      </c>
      <c r="E33" s="23">
        <v>4171000</v>
      </c>
    </row>
    <row r="34" spans="1:5" ht="21" customHeight="1">
      <c r="A34" s="183"/>
      <c r="B34" s="35" t="s">
        <v>27</v>
      </c>
      <c r="C34" s="28" t="s">
        <v>220</v>
      </c>
      <c r="D34" s="35" t="s">
        <v>119</v>
      </c>
      <c r="E34" s="38" t="s">
        <v>221</v>
      </c>
    </row>
    <row r="35" spans="1:5" ht="21" customHeight="1">
      <c r="A35" s="183"/>
      <c r="B35" s="35" t="s">
        <v>26</v>
      </c>
      <c r="C35" s="21" t="s">
        <v>199</v>
      </c>
      <c r="D35" s="35" t="s">
        <v>120</v>
      </c>
      <c r="E35" s="38" t="s">
        <v>222</v>
      </c>
    </row>
    <row r="36" spans="1:5" ht="21" customHeight="1">
      <c r="A36" s="183"/>
      <c r="B36" s="35" t="s">
        <v>25</v>
      </c>
      <c r="C36" s="21" t="s">
        <v>205</v>
      </c>
      <c r="D36" s="35" t="s">
        <v>24</v>
      </c>
      <c r="E36" s="24" t="s">
        <v>214</v>
      </c>
    </row>
    <row r="37" spans="1:5" ht="21" customHeight="1" thickBot="1">
      <c r="A37" s="184"/>
      <c r="B37" s="36" t="s">
        <v>23</v>
      </c>
      <c r="C37" s="20" t="s">
        <v>207</v>
      </c>
      <c r="D37" s="36" t="s">
        <v>202</v>
      </c>
      <c r="E37" s="33"/>
    </row>
    <row r="38" spans="1:5" ht="21" customHeight="1" thickTop="1">
      <c r="A38" s="182" t="s">
        <v>32</v>
      </c>
      <c r="B38" s="37" t="s">
        <v>31</v>
      </c>
      <c r="C38" s="185" t="s">
        <v>223</v>
      </c>
      <c r="D38" s="186"/>
      <c r="E38" s="187"/>
    </row>
    <row r="39" spans="1:5" ht="21" customHeight="1">
      <c r="A39" s="183"/>
      <c r="B39" s="35" t="s">
        <v>30</v>
      </c>
      <c r="C39" s="87">
        <v>16000000</v>
      </c>
      <c r="D39" s="35" t="s">
        <v>118</v>
      </c>
      <c r="E39" s="23">
        <v>15153000</v>
      </c>
    </row>
    <row r="40" spans="1:5" ht="21" customHeight="1">
      <c r="A40" s="183"/>
      <c r="B40" s="35" t="s">
        <v>29</v>
      </c>
      <c r="C40" s="147">
        <f>E39/C39</f>
        <v>0.94706250000000003</v>
      </c>
      <c r="D40" s="35" t="s">
        <v>28</v>
      </c>
      <c r="E40" s="23">
        <v>15153000</v>
      </c>
    </row>
    <row r="41" spans="1:5" ht="21" customHeight="1">
      <c r="A41" s="183"/>
      <c r="B41" s="35" t="s">
        <v>27</v>
      </c>
      <c r="C41" s="28" t="s">
        <v>224</v>
      </c>
      <c r="D41" s="35" t="s">
        <v>119</v>
      </c>
      <c r="E41" s="38" t="s">
        <v>225</v>
      </c>
    </row>
    <row r="42" spans="1:5" ht="21" customHeight="1">
      <c r="A42" s="183"/>
      <c r="B42" s="35" t="s">
        <v>26</v>
      </c>
      <c r="C42" s="21" t="s">
        <v>199</v>
      </c>
      <c r="D42" s="35" t="s">
        <v>120</v>
      </c>
      <c r="E42" s="38" t="s">
        <v>226</v>
      </c>
    </row>
    <row r="43" spans="1:5" ht="21" customHeight="1">
      <c r="A43" s="183"/>
      <c r="B43" s="35" t="s">
        <v>25</v>
      </c>
      <c r="C43" s="21" t="s">
        <v>205</v>
      </c>
      <c r="D43" s="35" t="s">
        <v>24</v>
      </c>
      <c r="E43" s="24" t="s">
        <v>227</v>
      </c>
    </row>
    <row r="44" spans="1:5" ht="21" customHeight="1" thickBot="1">
      <c r="A44" s="184"/>
      <c r="B44" s="36" t="s">
        <v>23</v>
      </c>
      <c r="C44" s="20" t="s">
        <v>207</v>
      </c>
      <c r="D44" s="36" t="s">
        <v>202</v>
      </c>
      <c r="E44" s="33"/>
    </row>
    <row r="45" spans="1:5" ht="21" customHeight="1" thickTop="1">
      <c r="A45" s="182" t="s">
        <v>32</v>
      </c>
      <c r="B45" s="37" t="s">
        <v>31</v>
      </c>
      <c r="C45" s="185" t="s">
        <v>228</v>
      </c>
      <c r="D45" s="186"/>
      <c r="E45" s="187"/>
    </row>
    <row r="46" spans="1:5" ht="21" customHeight="1">
      <c r="A46" s="183"/>
      <c r="B46" s="35" t="s">
        <v>30</v>
      </c>
      <c r="C46" s="87">
        <v>5322000</v>
      </c>
      <c r="D46" s="35" t="s">
        <v>118</v>
      </c>
      <c r="E46" s="23">
        <v>5093000</v>
      </c>
    </row>
    <row r="47" spans="1:5" ht="21" customHeight="1">
      <c r="A47" s="183"/>
      <c r="B47" s="35" t="s">
        <v>29</v>
      </c>
      <c r="C47" s="147">
        <f>E46/C46</f>
        <v>0.95697106350995864</v>
      </c>
      <c r="D47" s="35" t="s">
        <v>28</v>
      </c>
      <c r="E47" s="23">
        <v>5093000</v>
      </c>
    </row>
    <row r="48" spans="1:5" ht="21" customHeight="1">
      <c r="A48" s="183"/>
      <c r="B48" s="35" t="s">
        <v>27</v>
      </c>
      <c r="C48" s="28" t="s">
        <v>224</v>
      </c>
      <c r="D48" s="35" t="s">
        <v>119</v>
      </c>
      <c r="E48" s="38" t="s">
        <v>229</v>
      </c>
    </row>
    <row r="49" spans="1:5" ht="21" customHeight="1">
      <c r="A49" s="183"/>
      <c r="B49" s="35" t="s">
        <v>26</v>
      </c>
      <c r="C49" s="21" t="s">
        <v>199</v>
      </c>
      <c r="D49" s="35" t="s">
        <v>120</v>
      </c>
      <c r="E49" s="38" t="s">
        <v>230</v>
      </c>
    </row>
    <row r="50" spans="1:5" ht="21" customHeight="1">
      <c r="A50" s="183"/>
      <c r="B50" s="35" t="s">
        <v>25</v>
      </c>
      <c r="C50" s="21" t="s">
        <v>205</v>
      </c>
      <c r="D50" s="35" t="s">
        <v>24</v>
      </c>
      <c r="E50" s="24" t="s">
        <v>178</v>
      </c>
    </row>
    <row r="51" spans="1:5" ht="21" customHeight="1" thickBot="1">
      <c r="A51" s="184"/>
      <c r="B51" s="36" t="s">
        <v>23</v>
      </c>
      <c r="C51" s="20" t="s">
        <v>207</v>
      </c>
      <c r="D51" s="36" t="s">
        <v>202</v>
      </c>
      <c r="E51" s="33"/>
    </row>
    <row r="52" spans="1:5" ht="21" customHeight="1" thickTop="1">
      <c r="A52" s="182" t="s">
        <v>32</v>
      </c>
      <c r="B52" s="37" t="s">
        <v>31</v>
      </c>
      <c r="C52" s="185" t="s">
        <v>231</v>
      </c>
      <c r="D52" s="186"/>
      <c r="E52" s="187"/>
    </row>
    <row r="53" spans="1:5" ht="21" customHeight="1">
      <c r="A53" s="183"/>
      <c r="B53" s="35" t="s">
        <v>30</v>
      </c>
      <c r="C53" s="87">
        <v>18000000</v>
      </c>
      <c r="D53" s="35" t="s">
        <v>118</v>
      </c>
      <c r="E53" s="23">
        <v>17460000</v>
      </c>
    </row>
    <row r="54" spans="1:5" ht="21" customHeight="1">
      <c r="A54" s="183"/>
      <c r="B54" s="35" t="s">
        <v>29</v>
      </c>
      <c r="C54" s="147">
        <f>E53/C53</f>
        <v>0.97</v>
      </c>
      <c r="D54" s="35" t="s">
        <v>28</v>
      </c>
      <c r="E54" s="23">
        <v>17460000</v>
      </c>
    </row>
    <row r="55" spans="1:5" ht="21" customHeight="1">
      <c r="A55" s="183"/>
      <c r="B55" s="35" t="s">
        <v>27</v>
      </c>
      <c r="C55" s="28" t="s">
        <v>229</v>
      </c>
      <c r="D55" s="35" t="s">
        <v>119</v>
      </c>
      <c r="E55" s="38" t="s">
        <v>229</v>
      </c>
    </row>
    <row r="56" spans="1:5" ht="21" customHeight="1">
      <c r="A56" s="183"/>
      <c r="B56" s="35" t="s">
        <v>26</v>
      </c>
      <c r="C56" s="21" t="s">
        <v>199</v>
      </c>
      <c r="D56" s="35" t="s">
        <v>120</v>
      </c>
      <c r="E56" s="38" t="s">
        <v>233</v>
      </c>
    </row>
    <row r="57" spans="1:5" ht="21" customHeight="1">
      <c r="A57" s="183"/>
      <c r="B57" s="35" t="s">
        <v>25</v>
      </c>
      <c r="C57" s="21" t="s">
        <v>205</v>
      </c>
      <c r="D57" s="35" t="s">
        <v>24</v>
      </c>
      <c r="E57" s="24" t="s">
        <v>232</v>
      </c>
    </row>
    <row r="58" spans="1:5" ht="21" customHeight="1" thickBot="1">
      <c r="A58" s="184"/>
      <c r="B58" s="36" t="s">
        <v>23</v>
      </c>
      <c r="C58" s="20" t="s">
        <v>207</v>
      </c>
      <c r="D58" s="36" t="s">
        <v>202</v>
      </c>
      <c r="E58" s="33"/>
    </row>
    <row r="59" spans="1:5" ht="21" customHeight="1" thickTop="1">
      <c r="A59" s="182" t="s">
        <v>32</v>
      </c>
      <c r="B59" s="37" t="s">
        <v>31</v>
      </c>
      <c r="C59" s="185" t="s">
        <v>234</v>
      </c>
      <c r="D59" s="186"/>
      <c r="E59" s="187"/>
    </row>
    <row r="60" spans="1:5" ht="21" customHeight="1">
      <c r="A60" s="183"/>
      <c r="B60" s="35" t="s">
        <v>30</v>
      </c>
      <c r="C60" s="87">
        <v>2090000</v>
      </c>
      <c r="D60" s="35" t="s">
        <v>118</v>
      </c>
      <c r="E60" s="23">
        <v>1980000</v>
      </c>
    </row>
    <row r="61" spans="1:5" ht="21" customHeight="1">
      <c r="A61" s="183"/>
      <c r="B61" s="35" t="s">
        <v>29</v>
      </c>
      <c r="C61" s="147">
        <f>E60/C60</f>
        <v>0.94736842105263153</v>
      </c>
      <c r="D61" s="35" t="s">
        <v>28</v>
      </c>
      <c r="E61" s="23">
        <v>1980000</v>
      </c>
    </row>
    <row r="62" spans="1:5" ht="21" customHeight="1">
      <c r="A62" s="183"/>
      <c r="B62" s="35" t="s">
        <v>27</v>
      </c>
      <c r="C62" s="28" t="s">
        <v>236</v>
      </c>
      <c r="D62" s="35" t="s">
        <v>119</v>
      </c>
      <c r="E62" s="38" t="s">
        <v>237</v>
      </c>
    </row>
    <row r="63" spans="1:5" ht="21" customHeight="1">
      <c r="A63" s="183"/>
      <c r="B63" s="35" t="s">
        <v>26</v>
      </c>
      <c r="C63" s="21" t="s">
        <v>199</v>
      </c>
      <c r="D63" s="35" t="s">
        <v>120</v>
      </c>
      <c r="E63" s="38" t="s">
        <v>238</v>
      </c>
    </row>
    <row r="64" spans="1:5" ht="21" customHeight="1">
      <c r="A64" s="183"/>
      <c r="B64" s="35" t="s">
        <v>25</v>
      </c>
      <c r="C64" s="21" t="s">
        <v>205</v>
      </c>
      <c r="D64" s="35" t="s">
        <v>24</v>
      </c>
      <c r="E64" s="24" t="s">
        <v>235</v>
      </c>
    </row>
    <row r="65" spans="1:5" ht="21" customHeight="1" thickBot="1">
      <c r="A65" s="184"/>
      <c r="B65" s="36" t="s">
        <v>23</v>
      </c>
      <c r="C65" s="20" t="s">
        <v>207</v>
      </c>
      <c r="D65" s="36" t="s">
        <v>202</v>
      </c>
      <c r="E65" s="33"/>
    </row>
    <row r="66" spans="1:5" ht="14.25" thickTop="1"/>
  </sheetData>
  <mergeCells count="19">
    <mergeCell ref="A1:E1"/>
    <mergeCell ref="A10:A16"/>
    <mergeCell ref="C10:E10"/>
    <mergeCell ref="A17:A23"/>
    <mergeCell ref="C17:E17"/>
    <mergeCell ref="A24:A30"/>
    <mergeCell ref="C24:E24"/>
    <mergeCell ref="C3:E3"/>
    <mergeCell ref="A3:A9"/>
    <mergeCell ref="A52:A58"/>
    <mergeCell ref="C52:E52"/>
    <mergeCell ref="A59:A65"/>
    <mergeCell ref="C59:E59"/>
    <mergeCell ref="A31:A37"/>
    <mergeCell ref="C31:E31"/>
    <mergeCell ref="A38:A44"/>
    <mergeCell ref="C38:E38"/>
    <mergeCell ref="A45:A51"/>
    <mergeCell ref="C45:E4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zoomScale="70" zoomScaleNormal="70" workbookViewId="0">
      <selection sqref="A1:F1"/>
    </sheetView>
  </sheetViews>
  <sheetFormatPr defaultRowHeight="13.5"/>
  <cols>
    <col min="1" max="1" width="17.109375" style="1" customWidth="1"/>
    <col min="2" max="2" width="20.44140625" style="4" customWidth="1"/>
    <col min="3" max="3" width="21.33203125" style="4" customWidth="1"/>
    <col min="4" max="4" width="15.5546875" style="4" customWidth="1"/>
    <col min="5" max="6" width="15.5546875" style="1" customWidth="1"/>
    <col min="7" max="16384" width="8.88671875" style="13"/>
  </cols>
  <sheetData>
    <row r="1" spans="1:6" ht="49.5" customHeight="1">
      <c r="A1" s="175" t="s">
        <v>122</v>
      </c>
      <c r="B1" s="175"/>
      <c r="C1" s="175"/>
      <c r="D1" s="175"/>
      <c r="E1" s="175"/>
      <c r="F1" s="175"/>
    </row>
    <row r="2" spans="1:6" ht="26.25" thickBot="1">
      <c r="A2" s="93" t="s">
        <v>121</v>
      </c>
      <c r="B2" s="27"/>
      <c r="C2" s="26"/>
      <c r="D2" s="26"/>
      <c r="E2" s="22"/>
      <c r="F2" s="25" t="s">
        <v>123</v>
      </c>
    </row>
    <row r="3" spans="1:6" ht="25.5" customHeight="1" thickTop="1">
      <c r="A3" s="84" t="s">
        <v>45</v>
      </c>
      <c r="B3" s="202" t="s">
        <v>196</v>
      </c>
      <c r="C3" s="203"/>
      <c r="D3" s="203"/>
      <c r="E3" s="203"/>
      <c r="F3" s="204"/>
    </row>
    <row r="4" spans="1:6" ht="25.5" customHeight="1">
      <c r="A4" s="191" t="s">
        <v>44</v>
      </c>
      <c r="B4" s="206" t="s">
        <v>27</v>
      </c>
      <c r="C4" s="206" t="s">
        <v>124</v>
      </c>
      <c r="D4" s="85" t="s">
        <v>43</v>
      </c>
      <c r="E4" s="85" t="s">
        <v>28</v>
      </c>
      <c r="F4" s="86" t="s">
        <v>42</v>
      </c>
    </row>
    <row r="5" spans="1:6" ht="25.5" customHeight="1">
      <c r="A5" s="205"/>
      <c r="B5" s="207"/>
      <c r="C5" s="208"/>
      <c r="D5" s="85" t="s">
        <v>41</v>
      </c>
      <c r="E5" s="85" t="s">
        <v>40</v>
      </c>
      <c r="F5" s="86" t="s">
        <v>39</v>
      </c>
    </row>
    <row r="6" spans="1:6" ht="39" customHeight="1">
      <c r="A6" s="192"/>
      <c r="B6" s="100" t="s">
        <v>197</v>
      </c>
      <c r="C6" s="99" t="s">
        <v>239</v>
      </c>
      <c r="D6" s="104">
        <v>1290000</v>
      </c>
      <c r="E6" s="104">
        <v>1200000</v>
      </c>
      <c r="F6" s="105">
        <f>E6/D6</f>
        <v>0.93023255813953487</v>
      </c>
    </row>
    <row r="7" spans="1:6" ht="25.5" customHeight="1">
      <c r="A7" s="191" t="s">
        <v>24</v>
      </c>
      <c r="B7" s="85" t="s">
        <v>38</v>
      </c>
      <c r="C7" s="92" t="s">
        <v>125</v>
      </c>
      <c r="D7" s="209" t="s">
        <v>37</v>
      </c>
      <c r="E7" s="210"/>
      <c r="F7" s="211"/>
    </row>
    <row r="8" spans="1:6" ht="25.5" customHeight="1">
      <c r="A8" s="192"/>
      <c r="B8" s="88" t="s">
        <v>201</v>
      </c>
      <c r="C8" s="89" t="s">
        <v>241</v>
      </c>
      <c r="D8" s="196" t="s">
        <v>240</v>
      </c>
      <c r="E8" s="197"/>
      <c r="F8" s="198"/>
    </row>
    <row r="9" spans="1:6" ht="25.5" customHeight="1">
      <c r="A9" s="91" t="s">
        <v>126</v>
      </c>
      <c r="B9" s="199" t="s">
        <v>163</v>
      </c>
      <c r="C9" s="200"/>
      <c r="D9" s="200"/>
      <c r="E9" s="200"/>
      <c r="F9" s="201"/>
    </row>
    <row r="10" spans="1:6" ht="25.5" customHeight="1">
      <c r="A10" s="91" t="s">
        <v>36</v>
      </c>
      <c r="B10" s="199" t="s">
        <v>164</v>
      </c>
      <c r="C10" s="200"/>
      <c r="D10" s="200"/>
      <c r="E10" s="200"/>
      <c r="F10" s="201"/>
    </row>
    <row r="11" spans="1:6" ht="25.5" customHeight="1" thickBot="1">
      <c r="A11" s="90" t="s">
        <v>35</v>
      </c>
      <c r="B11" s="188"/>
      <c r="C11" s="189"/>
      <c r="D11" s="189"/>
      <c r="E11" s="189"/>
      <c r="F11" s="190"/>
    </row>
    <row r="12" spans="1:6" ht="25.5" customHeight="1" thickTop="1">
      <c r="A12" s="84" t="s">
        <v>45</v>
      </c>
      <c r="B12" s="202" t="s">
        <v>242</v>
      </c>
      <c r="C12" s="203"/>
      <c r="D12" s="203"/>
      <c r="E12" s="203"/>
      <c r="F12" s="204"/>
    </row>
    <row r="13" spans="1:6" ht="25.5" customHeight="1">
      <c r="A13" s="191" t="s">
        <v>44</v>
      </c>
      <c r="B13" s="206" t="s">
        <v>27</v>
      </c>
      <c r="C13" s="206" t="s">
        <v>80</v>
      </c>
      <c r="D13" s="85" t="s">
        <v>43</v>
      </c>
      <c r="E13" s="85" t="s">
        <v>28</v>
      </c>
      <c r="F13" s="86" t="s">
        <v>42</v>
      </c>
    </row>
    <row r="14" spans="1:6" ht="25.5" customHeight="1">
      <c r="A14" s="205"/>
      <c r="B14" s="207"/>
      <c r="C14" s="208"/>
      <c r="D14" s="85" t="s">
        <v>41</v>
      </c>
      <c r="E14" s="85" t="s">
        <v>40</v>
      </c>
      <c r="F14" s="86" t="s">
        <v>39</v>
      </c>
    </row>
    <row r="15" spans="1:6" ht="39" customHeight="1">
      <c r="A15" s="192"/>
      <c r="B15" s="100" t="s">
        <v>243</v>
      </c>
      <c r="C15" s="99" t="s">
        <v>248</v>
      </c>
      <c r="D15" s="104">
        <v>1600500</v>
      </c>
      <c r="E15" s="104">
        <v>1586000</v>
      </c>
      <c r="F15" s="105">
        <f>E15/D15</f>
        <v>0.9909403311465167</v>
      </c>
    </row>
    <row r="16" spans="1:6" ht="25.5" customHeight="1">
      <c r="A16" s="191" t="s">
        <v>24</v>
      </c>
      <c r="B16" s="85" t="s">
        <v>38</v>
      </c>
      <c r="C16" s="101" t="s">
        <v>125</v>
      </c>
      <c r="D16" s="209" t="s">
        <v>37</v>
      </c>
      <c r="E16" s="210"/>
      <c r="F16" s="211"/>
    </row>
    <row r="17" spans="1:6" ht="25.5" customHeight="1">
      <c r="A17" s="192"/>
      <c r="B17" s="88" t="s">
        <v>244</v>
      </c>
      <c r="C17" s="89" t="s">
        <v>252</v>
      </c>
      <c r="D17" s="196" t="s">
        <v>253</v>
      </c>
      <c r="E17" s="197"/>
      <c r="F17" s="198"/>
    </row>
    <row r="18" spans="1:6" ht="25.5" customHeight="1">
      <c r="A18" s="91" t="s">
        <v>126</v>
      </c>
      <c r="B18" s="199" t="s">
        <v>163</v>
      </c>
      <c r="C18" s="200"/>
      <c r="D18" s="200"/>
      <c r="E18" s="200"/>
      <c r="F18" s="201"/>
    </row>
    <row r="19" spans="1:6" ht="25.5" customHeight="1">
      <c r="A19" s="91" t="s">
        <v>36</v>
      </c>
      <c r="B19" s="199" t="s">
        <v>164</v>
      </c>
      <c r="C19" s="200"/>
      <c r="D19" s="200"/>
      <c r="E19" s="200"/>
      <c r="F19" s="201"/>
    </row>
    <row r="20" spans="1:6" ht="25.5" customHeight="1" thickBot="1">
      <c r="A20" s="90" t="s">
        <v>35</v>
      </c>
      <c r="B20" s="188"/>
      <c r="C20" s="189"/>
      <c r="D20" s="189"/>
      <c r="E20" s="189"/>
      <c r="F20" s="190"/>
    </row>
    <row r="21" spans="1:6" ht="25.5" customHeight="1" thickTop="1">
      <c r="A21" s="84" t="s">
        <v>45</v>
      </c>
      <c r="B21" s="202" t="s">
        <v>245</v>
      </c>
      <c r="C21" s="203"/>
      <c r="D21" s="203"/>
      <c r="E21" s="203"/>
      <c r="F21" s="204"/>
    </row>
    <row r="22" spans="1:6" ht="25.5" customHeight="1">
      <c r="A22" s="191" t="s">
        <v>44</v>
      </c>
      <c r="B22" s="206" t="s">
        <v>27</v>
      </c>
      <c r="C22" s="206" t="s">
        <v>80</v>
      </c>
      <c r="D22" s="85" t="s">
        <v>43</v>
      </c>
      <c r="E22" s="85" t="s">
        <v>28</v>
      </c>
      <c r="F22" s="86" t="s">
        <v>42</v>
      </c>
    </row>
    <row r="23" spans="1:6" ht="25.5" customHeight="1">
      <c r="A23" s="205"/>
      <c r="B23" s="207"/>
      <c r="C23" s="208"/>
      <c r="D23" s="85" t="s">
        <v>41</v>
      </c>
      <c r="E23" s="85" t="s">
        <v>40</v>
      </c>
      <c r="F23" s="86" t="s">
        <v>39</v>
      </c>
    </row>
    <row r="24" spans="1:6" ht="39" customHeight="1">
      <c r="A24" s="192"/>
      <c r="B24" s="100" t="s">
        <v>246</v>
      </c>
      <c r="C24" s="99" t="s">
        <v>247</v>
      </c>
      <c r="D24" s="104">
        <v>7700000</v>
      </c>
      <c r="E24" s="104">
        <v>7469000</v>
      </c>
      <c r="F24" s="105">
        <f>E24/D24</f>
        <v>0.97</v>
      </c>
    </row>
    <row r="25" spans="1:6" ht="25.5" customHeight="1">
      <c r="A25" s="191" t="s">
        <v>24</v>
      </c>
      <c r="B25" s="85" t="s">
        <v>38</v>
      </c>
      <c r="C25" s="153" t="s">
        <v>125</v>
      </c>
      <c r="D25" s="193" t="s">
        <v>37</v>
      </c>
      <c r="E25" s="194"/>
      <c r="F25" s="195"/>
    </row>
    <row r="26" spans="1:6" ht="25.5" customHeight="1">
      <c r="A26" s="192"/>
      <c r="B26" s="88" t="s">
        <v>249</v>
      </c>
      <c r="C26" s="89" t="s">
        <v>250</v>
      </c>
      <c r="D26" s="196" t="s">
        <v>251</v>
      </c>
      <c r="E26" s="197"/>
      <c r="F26" s="198"/>
    </row>
    <row r="27" spans="1:6" ht="25.5" customHeight="1">
      <c r="A27" s="91" t="s">
        <v>126</v>
      </c>
      <c r="B27" s="199" t="s">
        <v>163</v>
      </c>
      <c r="C27" s="200"/>
      <c r="D27" s="200"/>
      <c r="E27" s="200"/>
      <c r="F27" s="201"/>
    </row>
    <row r="28" spans="1:6" ht="25.5" customHeight="1">
      <c r="A28" s="91" t="s">
        <v>36</v>
      </c>
      <c r="B28" s="199" t="s">
        <v>19</v>
      </c>
      <c r="C28" s="200"/>
      <c r="D28" s="200"/>
      <c r="E28" s="200"/>
      <c r="F28" s="201"/>
    </row>
    <row r="29" spans="1:6" ht="25.5" customHeight="1" thickBot="1">
      <c r="A29" s="90" t="s">
        <v>35</v>
      </c>
      <c r="B29" s="188"/>
      <c r="C29" s="189"/>
      <c r="D29" s="189"/>
      <c r="E29" s="189"/>
      <c r="F29" s="190"/>
    </row>
    <row r="30" spans="1:6" ht="25.5" customHeight="1" thickTop="1">
      <c r="A30" s="84" t="s">
        <v>45</v>
      </c>
      <c r="B30" s="202" t="s">
        <v>254</v>
      </c>
      <c r="C30" s="203"/>
      <c r="D30" s="203"/>
      <c r="E30" s="203"/>
      <c r="F30" s="204"/>
    </row>
    <row r="31" spans="1:6" ht="25.5" customHeight="1">
      <c r="A31" s="191" t="s">
        <v>44</v>
      </c>
      <c r="B31" s="206" t="s">
        <v>27</v>
      </c>
      <c r="C31" s="206" t="s">
        <v>80</v>
      </c>
      <c r="D31" s="85" t="s">
        <v>43</v>
      </c>
      <c r="E31" s="85" t="s">
        <v>28</v>
      </c>
      <c r="F31" s="86" t="s">
        <v>42</v>
      </c>
    </row>
    <row r="32" spans="1:6" ht="25.5" customHeight="1">
      <c r="A32" s="205"/>
      <c r="B32" s="207"/>
      <c r="C32" s="208"/>
      <c r="D32" s="85" t="s">
        <v>41</v>
      </c>
      <c r="E32" s="85" t="s">
        <v>40</v>
      </c>
      <c r="F32" s="86" t="s">
        <v>39</v>
      </c>
    </row>
    <row r="33" spans="1:6" ht="39" customHeight="1">
      <c r="A33" s="192"/>
      <c r="B33" s="100" t="s">
        <v>255</v>
      </c>
      <c r="C33" s="99" t="s">
        <v>256</v>
      </c>
      <c r="D33" s="104">
        <v>9450000</v>
      </c>
      <c r="E33" s="104">
        <v>9450000</v>
      </c>
      <c r="F33" s="105">
        <f>E33/D33</f>
        <v>1</v>
      </c>
    </row>
    <row r="34" spans="1:6" ht="25.5" customHeight="1">
      <c r="A34" s="191" t="s">
        <v>24</v>
      </c>
      <c r="B34" s="85" t="s">
        <v>38</v>
      </c>
      <c r="C34" s="153" t="s">
        <v>125</v>
      </c>
      <c r="D34" s="193" t="s">
        <v>37</v>
      </c>
      <c r="E34" s="194"/>
      <c r="F34" s="195"/>
    </row>
    <row r="35" spans="1:6" ht="25.5" customHeight="1">
      <c r="A35" s="192"/>
      <c r="B35" s="88" t="s">
        <v>257</v>
      </c>
      <c r="C35" s="89" t="s">
        <v>258</v>
      </c>
      <c r="D35" s="196" t="s">
        <v>259</v>
      </c>
      <c r="E35" s="197"/>
      <c r="F35" s="198"/>
    </row>
    <row r="36" spans="1:6" ht="25.5" customHeight="1">
      <c r="A36" s="91" t="s">
        <v>126</v>
      </c>
      <c r="B36" s="199" t="s">
        <v>163</v>
      </c>
      <c r="C36" s="200"/>
      <c r="D36" s="200"/>
      <c r="E36" s="200"/>
      <c r="F36" s="201"/>
    </row>
    <row r="37" spans="1:6" ht="25.5" customHeight="1">
      <c r="A37" s="91" t="s">
        <v>36</v>
      </c>
      <c r="B37" s="199" t="s">
        <v>19</v>
      </c>
      <c r="C37" s="200"/>
      <c r="D37" s="200"/>
      <c r="E37" s="200"/>
      <c r="F37" s="201"/>
    </row>
    <row r="38" spans="1:6" ht="25.5" customHeight="1" thickBot="1">
      <c r="A38" s="90" t="s">
        <v>35</v>
      </c>
      <c r="B38" s="188"/>
      <c r="C38" s="189"/>
      <c r="D38" s="189"/>
      <c r="E38" s="189"/>
      <c r="F38" s="190"/>
    </row>
    <row r="39" spans="1:6" ht="25.5" customHeight="1" thickTop="1">
      <c r="A39" s="84" t="s">
        <v>45</v>
      </c>
      <c r="B39" s="202" t="s">
        <v>186</v>
      </c>
      <c r="C39" s="203"/>
      <c r="D39" s="203"/>
      <c r="E39" s="203"/>
      <c r="F39" s="204"/>
    </row>
    <row r="40" spans="1:6" ht="25.5" customHeight="1">
      <c r="A40" s="191" t="s">
        <v>44</v>
      </c>
      <c r="B40" s="206" t="s">
        <v>27</v>
      </c>
      <c r="C40" s="206" t="s">
        <v>80</v>
      </c>
      <c r="D40" s="85" t="s">
        <v>43</v>
      </c>
      <c r="E40" s="85" t="s">
        <v>28</v>
      </c>
      <c r="F40" s="86" t="s">
        <v>42</v>
      </c>
    </row>
    <row r="41" spans="1:6" ht="25.5" customHeight="1">
      <c r="A41" s="205"/>
      <c r="B41" s="207"/>
      <c r="C41" s="208"/>
      <c r="D41" s="85" t="s">
        <v>41</v>
      </c>
      <c r="E41" s="85" t="s">
        <v>40</v>
      </c>
      <c r="F41" s="86" t="s">
        <v>39</v>
      </c>
    </row>
    <row r="42" spans="1:6" ht="39" customHeight="1">
      <c r="A42" s="192"/>
      <c r="B42" s="100" t="s">
        <v>260</v>
      </c>
      <c r="C42" s="99" t="s">
        <v>261</v>
      </c>
      <c r="D42" s="104">
        <v>4300000</v>
      </c>
      <c r="E42" s="104">
        <v>4171000</v>
      </c>
      <c r="F42" s="105">
        <f>E42/D42</f>
        <v>0.97</v>
      </c>
    </row>
    <row r="43" spans="1:6" ht="25.5" customHeight="1">
      <c r="A43" s="191" t="s">
        <v>24</v>
      </c>
      <c r="B43" s="85" t="s">
        <v>38</v>
      </c>
      <c r="C43" s="153" t="s">
        <v>125</v>
      </c>
      <c r="D43" s="193" t="s">
        <v>37</v>
      </c>
      <c r="E43" s="194"/>
      <c r="F43" s="195"/>
    </row>
    <row r="44" spans="1:6" ht="25.5" customHeight="1">
      <c r="A44" s="192"/>
      <c r="B44" s="88" t="s">
        <v>262</v>
      </c>
      <c r="C44" s="89" t="s">
        <v>250</v>
      </c>
      <c r="D44" s="196" t="s">
        <v>251</v>
      </c>
      <c r="E44" s="197"/>
      <c r="F44" s="198"/>
    </row>
    <row r="45" spans="1:6" ht="25.5" customHeight="1">
      <c r="A45" s="91" t="s">
        <v>126</v>
      </c>
      <c r="B45" s="199" t="s">
        <v>163</v>
      </c>
      <c r="C45" s="200"/>
      <c r="D45" s="200"/>
      <c r="E45" s="200"/>
      <c r="F45" s="201"/>
    </row>
    <row r="46" spans="1:6" ht="25.5" customHeight="1">
      <c r="A46" s="91" t="s">
        <v>36</v>
      </c>
      <c r="B46" s="199" t="s">
        <v>19</v>
      </c>
      <c r="C46" s="200"/>
      <c r="D46" s="200"/>
      <c r="E46" s="200"/>
      <c r="F46" s="201"/>
    </row>
    <row r="47" spans="1:6" ht="25.5" customHeight="1" thickBot="1">
      <c r="A47" s="90" t="s">
        <v>35</v>
      </c>
      <c r="B47" s="188"/>
      <c r="C47" s="189"/>
      <c r="D47" s="189"/>
      <c r="E47" s="189"/>
      <c r="F47" s="190"/>
    </row>
    <row r="48" spans="1:6" ht="25.5" customHeight="1" thickTop="1">
      <c r="A48" s="84" t="s">
        <v>45</v>
      </c>
      <c r="B48" s="202" t="s">
        <v>185</v>
      </c>
      <c r="C48" s="203"/>
      <c r="D48" s="203"/>
      <c r="E48" s="203"/>
      <c r="F48" s="204"/>
    </row>
    <row r="49" spans="1:6" ht="25.5" customHeight="1">
      <c r="A49" s="191" t="s">
        <v>44</v>
      </c>
      <c r="B49" s="206" t="s">
        <v>27</v>
      </c>
      <c r="C49" s="206" t="s">
        <v>80</v>
      </c>
      <c r="D49" s="85" t="s">
        <v>43</v>
      </c>
      <c r="E49" s="85" t="s">
        <v>28</v>
      </c>
      <c r="F49" s="86" t="s">
        <v>42</v>
      </c>
    </row>
    <row r="50" spans="1:6" ht="25.5" customHeight="1">
      <c r="A50" s="205"/>
      <c r="B50" s="207"/>
      <c r="C50" s="208"/>
      <c r="D50" s="85" t="s">
        <v>41</v>
      </c>
      <c r="E50" s="85" t="s">
        <v>40</v>
      </c>
      <c r="F50" s="86" t="s">
        <v>39</v>
      </c>
    </row>
    <row r="51" spans="1:6" ht="39" customHeight="1">
      <c r="A51" s="192"/>
      <c r="B51" s="100" t="s">
        <v>263</v>
      </c>
      <c r="C51" s="99" t="s">
        <v>264</v>
      </c>
      <c r="D51" s="104">
        <v>16000000</v>
      </c>
      <c r="E51" s="104">
        <v>15153000</v>
      </c>
      <c r="F51" s="105">
        <f>E51/D51</f>
        <v>0.94706250000000003</v>
      </c>
    </row>
    <row r="52" spans="1:6" ht="25.5" customHeight="1">
      <c r="A52" s="191" t="s">
        <v>24</v>
      </c>
      <c r="B52" s="85" t="s">
        <v>38</v>
      </c>
      <c r="C52" s="153" t="s">
        <v>125</v>
      </c>
      <c r="D52" s="193" t="s">
        <v>37</v>
      </c>
      <c r="E52" s="194"/>
      <c r="F52" s="195"/>
    </row>
    <row r="53" spans="1:6" ht="25.5" customHeight="1">
      <c r="A53" s="192"/>
      <c r="B53" s="88" t="s">
        <v>265</v>
      </c>
      <c r="C53" s="89" t="s">
        <v>266</v>
      </c>
      <c r="D53" s="196" t="s">
        <v>267</v>
      </c>
      <c r="E53" s="197"/>
      <c r="F53" s="198"/>
    </row>
    <row r="54" spans="1:6" ht="25.5" customHeight="1">
      <c r="A54" s="91" t="s">
        <v>126</v>
      </c>
      <c r="B54" s="199" t="s">
        <v>163</v>
      </c>
      <c r="C54" s="200"/>
      <c r="D54" s="200"/>
      <c r="E54" s="200"/>
      <c r="F54" s="201"/>
    </row>
    <row r="55" spans="1:6" ht="25.5" customHeight="1">
      <c r="A55" s="91" t="s">
        <v>36</v>
      </c>
      <c r="B55" s="199" t="s">
        <v>19</v>
      </c>
      <c r="C55" s="200"/>
      <c r="D55" s="200"/>
      <c r="E55" s="200"/>
      <c r="F55" s="201"/>
    </row>
    <row r="56" spans="1:6" ht="25.5" customHeight="1" thickBot="1">
      <c r="A56" s="90" t="s">
        <v>35</v>
      </c>
      <c r="B56" s="188"/>
      <c r="C56" s="189"/>
      <c r="D56" s="189"/>
      <c r="E56" s="189"/>
      <c r="F56" s="190"/>
    </row>
    <row r="57" spans="1:6" ht="25.5" customHeight="1" thickTop="1">
      <c r="A57" s="84" t="s">
        <v>45</v>
      </c>
      <c r="B57" s="202" t="s">
        <v>268</v>
      </c>
      <c r="C57" s="203"/>
      <c r="D57" s="203"/>
      <c r="E57" s="203"/>
      <c r="F57" s="204"/>
    </row>
    <row r="58" spans="1:6" ht="25.5" customHeight="1">
      <c r="A58" s="191" t="s">
        <v>44</v>
      </c>
      <c r="B58" s="206" t="s">
        <v>27</v>
      </c>
      <c r="C58" s="206" t="s">
        <v>80</v>
      </c>
      <c r="D58" s="85" t="s">
        <v>43</v>
      </c>
      <c r="E58" s="85" t="s">
        <v>28</v>
      </c>
      <c r="F58" s="86" t="s">
        <v>42</v>
      </c>
    </row>
    <row r="59" spans="1:6" ht="25.5" customHeight="1">
      <c r="A59" s="205"/>
      <c r="B59" s="207"/>
      <c r="C59" s="208"/>
      <c r="D59" s="85" t="s">
        <v>41</v>
      </c>
      <c r="E59" s="85" t="s">
        <v>40</v>
      </c>
      <c r="F59" s="86" t="s">
        <v>39</v>
      </c>
    </row>
    <row r="60" spans="1:6" ht="39" customHeight="1">
      <c r="A60" s="192"/>
      <c r="B60" s="100" t="s">
        <v>269</v>
      </c>
      <c r="C60" s="99" t="s">
        <v>270</v>
      </c>
      <c r="D60" s="104">
        <v>5322000</v>
      </c>
      <c r="E60" s="104">
        <v>5093000</v>
      </c>
      <c r="F60" s="105">
        <f>E60/D60</f>
        <v>0.95697106350995864</v>
      </c>
    </row>
    <row r="61" spans="1:6" ht="25.5" customHeight="1">
      <c r="A61" s="191" t="s">
        <v>24</v>
      </c>
      <c r="B61" s="85" t="s">
        <v>38</v>
      </c>
      <c r="C61" s="153" t="s">
        <v>125</v>
      </c>
      <c r="D61" s="193" t="s">
        <v>37</v>
      </c>
      <c r="E61" s="194"/>
      <c r="F61" s="195"/>
    </row>
    <row r="62" spans="1:6" ht="25.5" customHeight="1">
      <c r="A62" s="192"/>
      <c r="B62" s="88" t="s">
        <v>271</v>
      </c>
      <c r="C62" s="89" t="s">
        <v>272</v>
      </c>
      <c r="D62" s="196" t="s">
        <v>273</v>
      </c>
      <c r="E62" s="197"/>
      <c r="F62" s="198"/>
    </row>
    <row r="63" spans="1:6" ht="25.5" customHeight="1">
      <c r="A63" s="91" t="s">
        <v>126</v>
      </c>
      <c r="B63" s="199" t="s">
        <v>163</v>
      </c>
      <c r="C63" s="200"/>
      <c r="D63" s="200"/>
      <c r="E63" s="200"/>
      <c r="F63" s="201"/>
    </row>
    <row r="64" spans="1:6" ht="25.5" customHeight="1">
      <c r="A64" s="91" t="s">
        <v>36</v>
      </c>
      <c r="B64" s="199" t="s">
        <v>19</v>
      </c>
      <c r="C64" s="200"/>
      <c r="D64" s="200"/>
      <c r="E64" s="200"/>
      <c r="F64" s="201"/>
    </row>
    <row r="65" spans="1:6" ht="25.5" customHeight="1" thickBot="1">
      <c r="A65" s="90" t="s">
        <v>35</v>
      </c>
      <c r="B65" s="188"/>
      <c r="C65" s="189"/>
      <c r="D65" s="189"/>
      <c r="E65" s="189"/>
      <c r="F65" s="190"/>
    </row>
    <row r="66" spans="1:6" ht="25.5" customHeight="1" thickTop="1">
      <c r="A66" s="84" t="s">
        <v>45</v>
      </c>
      <c r="B66" s="202" t="s">
        <v>231</v>
      </c>
      <c r="C66" s="203"/>
      <c r="D66" s="203"/>
      <c r="E66" s="203"/>
      <c r="F66" s="204"/>
    </row>
    <row r="67" spans="1:6" ht="25.5" customHeight="1">
      <c r="A67" s="191" t="s">
        <v>44</v>
      </c>
      <c r="B67" s="206" t="s">
        <v>27</v>
      </c>
      <c r="C67" s="206" t="s">
        <v>80</v>
      </c>
      <c r="D67" s="85" t="s">
        <v>43</v>
      </c>
      <c r="E67" s="85" t="s">
        <v>28</v>
      </c>
      <c r="F67" s="86" t="s">
        <v>42</v>
      </c>
    </row>
    <row r="68" spans="1:6" ht="25.5" customHeight="1">
      <c r="A68" s="205"/>
      <c r="B68" s="207"/>
      <c r="C68" s="208"/>
      <c r="D68" s="85" t="s">
        <v>41</v>
      </c>
      <c r="E68" s="85" t="s">
        <v>40</v>
      </c>
      <c r="F68" s="86" t="s">
        <v>39</v>
      </c>
    </row>
    <row r="69" spans="1:6" ht="39" customHeight="1">
      <c r="A69" s="192"/>
      <c r="B69" s="100" t="s">
        <v>274</v>
      </c>
      <c r="C69" s="99" t="s">
        <v>275</v>
      </c>
      <c r="D69" s="104">
        <v>18000000</v>
      </c>
      <c r="E69" s="104">
        <v>17460000</v>
      </c>
      <c r="F69" s="105">
        <f>E69/D69</f>
        <v>0.97</v>
      </c>
    </row>
    <row r="70" spans="1:6" ht="25.5" customHeight="1">
      <c r="A70" s="191" t="s">
        <v>24</v>
      </c>
      <c r="B70" s="85" t="s">
        <v>38</v>
      </c>
      <c r="C70" s="153" t="s">
        <v>125</v>
      </c>
      <c r="D70" s="193" t="s">
        <v>37</v>
      </c>
      <c r="E70" s="194"/>
      <c r="F70" s="195"/>
    </row>
    <row r="71" spans="1:6" ht="25.5" customHeight="1">
      <c r="A71" s="192"/>
      <c r="B71" s="88" t="s">
        <v>276</v>
      </c>
      <c r="C71" s="89" t="s">
        <v>277</v>
      </c>
      <c r="D71" s="196" t="s">
        <v>278</v>
      </c>
      <c r="E71" s="197"/>
      <c r="F71" s="198"/>
    </row>
    <row r="72" spans="1:6" ht="25.5" customHeight="1">
      <c r="A72" s="91" t="s">
        <v>126</v>
      </c>
      <c r="B72" s="199" t="s">
        <v>163</v>
      </c>
      <c r="C72" s="200"/>
      <c r="D72" s="200"/>
      <c r="E72" s="200"/>
      <c r="F72" s="201"/>
    </row>
    <row r="73" spans="1:6" ht="25.5" customHeight="1">
      <c r="A73" s="91" t="s">
        <v>36</v>
      </c>
      <c r="B73" s="199" t="s">
        <v>19</v>
      </c>
      <c r="C73" s="200"/>
      <c r="D73" s="200"/>
      <c r="E73" s="200"/>
      <c r="F73" s="201"/>
    </row>
    <row r="74" spans="1:6" ht="25.5" customHeight="1" thickBot="1">
      <c r="A74" s="90" t="s">
        <v>35</v>
      </c>
      <c r="B74" s="188"/>
      <c r="C74" s="189"/>
      <c r="D74" s="189"/>
      <c r="E74" s="189"/>
      <c r="F74" s="190"/>
    </row>
    <row r="75" spans="1:6" ht="25.5" customHeight="1" thickTop="1">
      <c r="A75" s="84" t="s">
        <v>45</v>
      </c>
      <c r="B75" s="202" t="s">
        <v>234</v>
      </c>
      <c r="C75" s="203"/>
      <c r="D75" s="203"/>
      <c r="E75" s="203"/>
      <c r="F75" s="204"/>
    </row>
    <row r="76" spans="1:6" ht="25.5" customHeight="1">
      <c r="A76" s="191" t="s">
        <v>44</v>
      </c>
      <c r="B76" s="206" t="s">
        <v>27</v>
      </c>
      <c r="C76" s="206" t="s">
        <v>80</v>
      </c>
      <c r="D76" s="85" t="s">
        <v>43</v>
      </c>
      <c r="E76" s="85" t="s">
        <v>28</v>
      </c>
      <c r="F76" s="86" t="s">
        <v>42</v>
      </c>
    </row>
    <row r="77" spans="1:6" ht="25.5" customHeight="1">
      <c r="A77" s="205"/>
      <c r="B77" s="207"/>
      <c r="C77" s="208"/>
      <c r="D77" s="85" t="s">
        <v>41</v>
      </c>
      <c r="E77" s="85" t="s">
        <v>40</v>
      </c>
      <c r="F77" s="86" t="s">
        <v>39</v>
      </c>
    </row>
    <row r="78" spans="1:6" ht="39" customHeight="1">
      <c r="A78" s="192"/>
      <c r="B78" s="100" t="s">
        <v>279</v>
      </c>
      <c r="C78" s="99" t="s">
        <v>280</v>
      </c>
      <c r="D78" s="104">
        <v>2090000</v>
      </c>
      <c r="E78" s="104">
        <v>1980000</v>
      </c>
      <c r="F78" s="105">
        <f>E78/D78</f>
        <v>0.94736842105263153</v>
      </c>
    </row>
    <row r="79" spans="1:6" ht="25.5" customHeight="1">
      <c r="A79" s="191" t="s">
        <v>24</v>
      </c>
      <c r="B79" s="85" t="s">
        <v>38</v>
      </c>
      <c r="C79" s="153" t="s">
        <v>125</v>
      </c>
      <c r="D79" s="193" t="s">
        <v>37</v>
      </c>
      <c r="E79" s="194"/>
      <c r="F79" s="195"/>
    </row>
    <row r="80" spans="1:6" ht="25.5" customHeight="1">
      <c r="A80" s="192"/>
      <c r="B80" s="88" t="s">
        <v>181</v>
      </c>
      <c r="C80" s="89" t="s">
        <v>282</v>
      </c>
      <c r="D80" s="196" t="s">
        <v>281</v>
      </c>
      <c r="E80" s="197"/>
      <c r="F80" s="198"/>
    </row>
    <row r="81" spans="1:6" ht="25.5" customHeight="1">
      <c r="A81" s="91" t="s">
        <v>126</v>
      </c>
      <c r="B81" s="199" t="s">
        <v>163</v>
      </c>
      <c r="C81" s="200"/>
      <c r="D81" s="200"/>
      <c r="E81" s="200"/>
      <c r="F81" s="201"/>
    </row>
    <row r="82" spans="1:6" ht="25.5" customHeight="1">
      <c r="A82" s="91" t="s">
        <v>36</v>
      </c>
      <c r="B82" s="199" t="s">
        <v>19</v>
      </c>
      <c r="C82" s="200"/>
      <c r="D82" s="200"/>
      <c r="E82" s="200"/>
      <c r="F82" s="201"/>
    </row>
    <row r="83" spans="1:6" ht="25.5" customHeight="1" thickBot="1">
      <c r="A83" s="90" t="s">
        <v>35</v>
      </c>
      <c r="B83" s="188"/>
      <c r="C83" s="189"/>
      <c r="D83" s="189"/>
      <c r="E83" s="189"/>
      <c r="F83" s="190"/>
    </row>
    <row r="84" spans="1:6" ht="14.25" thickTop="1"/>
  </sheetData>
  <mergeCells count="91">
    <mergeCell ref="B18:F18"/>
    <mergeCell ref="B19:F19"/>
    <mergeCell ref="B20:F20"/>
    <mergeCell ref="B12:F12"/>
    <mergeCell ref="A13:A15"/>
    <mergeCell ref="B13:B14"/>
    <mergeCell ref="C13:C14"/>
    <mergeCell ref="A16:A17"/>
    <mergeCell ref="D16:F16"/>
    <mergeCell ref="D17:F17"/>
    <mergeCell ref="A1:F1"/>
    <mergeCell ref="B3:F3"/>
    <mergeCell ref="A4:A6"/>
    <mergeCell ref="B4:B5"/>
    <mergeCell ref="C4:C5"/>
    <mergeCell ref="B9:F9"/>
    <mergeCell ref="B10:F10"/>
    <mergeCell ref="B11:F11"/>
    <mergeCell ref="A7:A8"/>
    <mergeCell ref="D7:F7"/>
    <mergeCell ref="D8:F8"/>
    <mergeCell ref="B21:F21"/>
    <mergeCell ref="A22:A24"/>
    <mergeCell ref="B22:B23"/>
    <mergeCell ref="C22:C23"/>
    <mergeCell ref="A25:A26"/>
    <mergeCell ref="D25:F25"/>
    <mergeCell ref="D26:F26"/>
    <mergeCell ref="B27:F27"/>
    <mergeCell ref="B28:F28"/>
    <mergeCell ref="B29:F29"/>
    <mergeCell ref="B30:F30"/>
    <mergeCell ref="A31:A33"/>
    <mergeCell ref="B31:B32"/>
    <mergeCell ref="C31:C32"/>
    <mergeCell ref="A34:A35"/>
    <mergeCell ref="D34:F34"/>
    <mergeCell ref="D35:F35"/>
    <mergeCell ref="B36:F36"/>
    <mergeCell ref="B37:F37"/>
    <mergeCell ref="B38:F38"/>
    <mergeCell ref="B39:F39"/>
    <mergeCell ref="A40:A42"/>
    <mergeCell ref="B40:B41"/>
    <mergeCell ref="C40:C41"/>
    <mergeCell ref="A43:A44"/>
    <mergeCell ref="D43:F43"/>
    <mergeCell ref="D44:F44"/>
    <mergeCell ref="B45:F45"/>
    <mergeCell ref="B46:F46"/>
    <mergeCell ref="B47:F47"/>
    <mergeCell ref="B48:F48"/>
    <mergeCell ref="A49:A51"/>
    <mergeCell ref="B49:B50"/>
    <mergeCell ref="C49:C50"/>
    <mergeCell ref="A52:A53"/>
    <mergeCell ref="D52:F52"/>
    <mergeCell ref="D53:F53"/>
    <mergeCell ref="B54:F54"/>
    <mergeCell ref="B55:F55"/>
    <mergeCell ref="B56:F56"/>
    <mergeCell ref="B57:F57"/>
    <mergeCell ref="A58:A60"/>
    <mergeCell ref="B58:B59"/>
    <mergeCell ref="C58:C59"/>
    <mergeCell ref="A61:A62"/>
    <mergeCell ref="D61:F61"/>
    <mergeCell ref="D62:F62"/>
    <mergeCell ref="B63:F63"/>
    <mergeCell ref="B64:F64"/>
    <mergeCell ref="B65:F65"/>
    <mergeCell ref="B66:F66"/>
    <mergeCell ref="A67:A69"/>
    <mergeCell ref="B67:B68"/>
    <mergeCell ref="C67:C68"/>
    <mergeCell ref="A70:A71"/>
    <mergeCell ref="D70:F70"/>
    <mergeCell ref="D71:F71"/>
    <mergeCell ref="B72:F72"/>
    <mergeCell ref="B73:F73"/>
    <mergeCell ref="B74:F74"/>
    <mergeCell ref="B75:F75"/>
    <mergeCell ref="A76:A78"/>
    <mergeCell ref="B76:B77"/>
    <mergeCell ref="C76:C77"/>
    <mergeCell ref="B83:F83"/>
    <mergeCell ref="A79:A80"/>
    <mergeCell ref="D79:F79"/>
    <mergeCell ref="D80:F80"/>
    <mergeCell ref="B81:F81"/>
    <mergeCell ref="B82:F8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2016-11-03T01:28:32Z</cp:lastPrinted>
  <dcterms:created xsi:type="dcterms:W3CDTF">2014-01-20T06:24:27Z</dcterms:created>
  <dcterms:modified xsi:type="dcterms:W3CDTF">2021-05-14T10:05:37Z</dcterms:modified>
</cp:coreProperties>
</file>